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activeTab="1"/>
  </bookViews>
  <sheets>
    <sheet name="2024" sheetId="1" r:id="rId1"/>
    <sheet name="2025-2026" sheetId="2" r:id="rId2"/>
  </sheets>
  <calcPr calcId="152511"/>
</workbook>
</file>

<file path=xl/calcChain.xml><?xml version="1.0" encoding="utf-8"?>
<calcChain xmlns="http://schemas.openxmlformats.org/spreadsheetml/2006/main">
  <c r="K9" i="2"/>
  <c r="K21" s="1"/>
  <c r="K10"/>
  <c r="K17" l="1"/>
  <c r="K26" s="1"/>
  <c r="K20"/>
  <c r="K19"/>
  <c r="K18" s="1"/>
  <c r="O25"/>
  <c r="L24"/>
  <c r="L23" s="1"/>
  <c r="L22" s="1"/>
  <c r="L20"/>
  <c r="L19"/>
  <c r="L18" s="1"/>
  <c r="L17"/>
  <c r="K16"/>
  <c r="L15"/>
  <c r="K15"/>
  <c r="L13"/>
  <c r="L12" s="1"/>
  <c r="K13"/>
  <c r="K12" s="1"/>
  <c r="L10"/>
  <c r="L8"/>
  <c r="K8"/>
  <c r="K7" s="1"/>
  <c r="L7"/>
  <c r="O24" l="1"/>
  <c r="K25"/>
  <c r="K24" s="1"/>
  <c r="K23" s="1"/>
  <c r="K22" s="1"/>
  <c r="L26"/>
  <c r="K25" i="1" l="1"/>
  <c r="K9"/>
  <c r="K15" l="1"/>
  <c r="K24" l="1"/>
  <c r="K23" s="1"/>
  <c r="K22" s="1"/>
  <c r="K12"/>
  <c r="K8"/>
  <c r="K7" s="1"/>
  <c r="K21" s="1"/>
  <c r="K20" l="1"/>
  <c r="K19" s="1"/>
  <c r="K18" s="1"/>
  <c r="K17"/>
  <c r="K26"/>
</calcChain>
</file>

<file path=xl/sharedStrings.xml><?xml version="1.0" encoding="utf-8"?>
<sst xmlns="http://schemas.openxmlformats.org/spreadsheetml/2006/main" count="350" uniqueCount="47">
  <si>
    <t>501</t>
  </si>
  <si>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</si>
  <si>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</si>
  <si>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01</t>
  </si>
  <si>
    <t>02</t>
  </si>
  <si>
    <t>00</t>
  </si>
  <si>
    <t>0000</t>
  </si>
  <si>
    <t>000</t>
  </si>
  <si>
    <t>04</t>
  </si>
  <si>
    <t>05</t>
  </si>
  <si>
    <t>Увеличение остатков средств бюджетов</t>
  </si>
  <si>
    <t>500</t>
  </si>
  <si>
    <t>Увеличение прочих остатков средств бюджетов</t>
  </si>
  <si>
    <t>Увеличение прочих остатков денежных средств бюджетов</t>
  </si>
  <si>
    <t>510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</si>
  <si>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</si>
  <si>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</si>
  <si>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</si>
  <si>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</si>
  <si>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</si>
  <si>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рублей</t>
  </si>
  <si>
    <t>700</t>
  </si>
  <si>
    <t>800</t>
  </si>
  <si>
    <t>03</t>
  </si>
  <si>
    <t>710</t>
  </si>
  <si>
    <t>810</t>
  </si>
  <si>
    <t>Наименование</t>
  </si>
  <si>
    <t>Код бюджетной классификации Российской Федерации</t>
  </si>
  <si>
    <t>503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</si>
  <si>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</si>
  <si>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</si>
  <si>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</si>
  <si>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 xml:space="preserve">               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</si>
  <si>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в 2024 году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</si>
  <si>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</si>
  <si>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</si>
  <si>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</si>
  <si>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</si>
  <si>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</si>
  <si>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</si>
  <si>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</si>
  <si>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</si>
  <si>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</si>
  <si>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</si>
  <si>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Приложение № 6.1</t>
  </si>
  <si>
    <t xml:space="preserve">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</si>
  <si>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на плановый период 2025 и 2026 годов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</si>
</sst>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b/>
      <sz val="10"/>
      <name val="Arial Cyr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49" fontId="4" fillId="0" borderId="7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10" xfId="0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/>
    </xf>
    <xf numFmtId="0" fontId="5" fillId="0" borderId="3" xfId="0" applyFont="1" applyBorder="1" applyAlignment="1">
      <alignment vertical="top" wrapText="1"/>
    </xf>
    <xf numFmtId="0" fontId="4" fillId="0" borderId="12" xfId="0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4" fillId="0" borderId="2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zoomScaleSheetLayoutView="85" workbookViewId="0">
      <pane xSplit="1" ySplit="6" topLeftCell="B7" activePane="bottomRight" state="frozen"/>
      <selection pane="topRight" activeCell="C1" sqref="C1"/>
      <selection pane="bottomLeft" activeCell="A10" sqref="A10"/>
      <selection pane="bottomRight" activeCell="K17" sqref="K17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5.85546875" customWidth="1"/>
    <col min="8" max="8" width="4.5703125" customWidth="1"/>
    <col min="9" max="9" width="6.85546875" customWidth="1"/>
    <col min="11" max="11" width="16" customWidth="1"/>
    <col min="12" max="12" width="9.28515625" customWidth="1"/>
  </cols>
  <sheetData>
    <row r="1" spans="1:11">
      <c r="A1" s="55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50.25" customHeight="1">
      <c r="A2" s="57" t="s">
        <v>32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t="29.25" customHeight="1">
      <c r="A3" s="58" t="s">
        <v>33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>
      <c r="A4" s="55" t="s">
        <v>20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ht="12.75" customHeight="1">
      <c r="A5" s="61" t="s">
        <v>26</v>
      </c>
      <c r="B5" s="62" t="s">
        <v>27</v>
      </c>
      <c r="C5" s="63"/>
      <c r="D5" s="63"/>
      <c r="E5" s="63"/>
      <c r="F5" s="63"/>
      <c r="G5" s="63"/>
      <c r="H5" s="63"/>
      <c r="I5" s="63"/>
      <c r="J5" s="64"/>
      <c r="K5" s="59">
        <v>2024</v>
      </c>
    </row>
    <row r="6" spans="1:11">
      <c r="A6" s="61"/>
      <c r="B6" s="65"/>
      <c r="C6" s="66"/>
      <c r="D6" s="67"/>
      <c r="E6" s="66"/>
      <c r="F6" s="66"/>
      <c r="G6" s="66"/>
      <c r="H6" s="66"/>
      <c r="I6" s="66"/>
      <c r="J6" s="68"/>
      <c r="K6" s="60"/>
    </row>
    <row r="7" spans="1:11" ht="18.75" customHeight="1">
      <c r="A7" s="36" t="s">
        <v>30</v>
      </c>
      <c r="B7" s="45">
        <v>503</v>
      </c>
      <c r="C7" s="46"/>
      <c r="D7" s="13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20613980</v>
      </c>
    </row>
    <row r="8" spans="1:11" ht="25.5">
      <c r="A8" s="30" t="s">
        <v>40</v>
      </c>
      <c r="B8" s="41">
        <v>503</v>
      </c>
      <c r="C8" s="29"/>
      <c r="D8" s="20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20613980</v>
      </c>
    </row>
    <row r="9" spans="1:11" ht="25.5">
      <c r="A9" s="30" t="s">
        <v>35</v>
      </c>
      <c r="B9" s="37">
        <v>503</v>
      </c>
      <c r="C9" s="28"/>
      <c r="D9" s="16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5" t="s">
        <v>24</v>
      </c>
      <c r="K9" s="31">
        <f>20000000+613980</f>
        <v>20613980</v>
      </c>
    </row>
    <row r="10" spans="1:11" ht="25.5">
      <c r="A10" s="30" t="s">
        <v>31</v>
      </c>
      <c r="B10" s="41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v>0</v>
      </c>
    </row>
    <row r="11" spans="1:11" ht="25.5">
      <c r="A11" s="30" t="s">
        <v>36</v>
      </c>
      <c r="B11" s="38" t="s">
        <v>28</v>
      </c>
      <c r="C11" s="34"/>
      <c r="D11" s="39" t="s">
        <v>3</v>
      </c>
      <c r="E11" s="39" t="s">
        <v>4</v>
      </c>
      <c r="F11" s="39" t="s">
        <v>5</v>
      </c>
      <c r="G11" s="39" t="s">
        <v>5</v>
      </c>
      <c r="H11" s="39" t="s">
        <v>8</v>
      </c>
      <c r="I11" s="39" t="s">
        <v>6</v>
      </c>
      <c r="J11" s="40" t="s">
        <v>25</v>
      </c>
      <c r="K11" s="31">
        <v>0</v>
      </c>
    </row>
    <row r="12" spans="1:11" ht="30" customHeight="1">
      <c r="A12" s="6" t="s">
        <v>41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-613980</v>
      </c>
    </row>
    <row r="13" spans="1:11" ht="30" customHeight="1">
      <c r="A13" s="26" t="s">
        <v>42</v>
      </c>
      <c r="B13" s="19" t="s">
        <v>28</v>
      </c>
      <c r="C13" s="20"/>
      <c r="D13" s="20" t="s">
        <v>3</v>
      </c>
      <c r="E13" s="20" t="s">
        <v>23</v>
      </c>
      <c r="F13" s="20" t="s">
        <v>3</v>
      </c>
      <c r="G13" s="20" t="s">
        <v>5</v>
      </c>
      <c r="H13" s="20" t="s">
        <v>5</v>
      </c>
      <c r="I13" s="20" t="s">
        <v>6</v>
      </c>
      <c r="J13" s="21" t="s">
        <v>21</v>
      </c>
      <c r="K13" s="11">
        <v>0</v>
      </c>
    </row>
    <row r="14" spans="1:11" ht="40.5" customHeight="1">
      <c r="A14" s="18" t="s">
        <v>43</v>
      </c>
      <c r="B14" s="19" t="s">
        <v>28</v>
      </c>
      <c r="C14" s="20"/>
      <c r="D14" s="20" t="s">
        <v>3</v>
      </c>
      <c r="E14" s="20" t="s">
        <v>23</v>
      </c>
      <c r="F14" s="20" t="s">
        <v>3</v>
      </c>
      <c r="G14" s="20" t="s">
        <v>5</v>
      </c>
      <c r="H14" s="20" t="s">
        <v>8</v>
      </c>
      <c r="I14" s="20" t="s">
        <v>6</v>
      </c>
      <c r="J14" s="21" t="s">
        <v>24</v>
      </c>
      <c r="K14" s="11">
        <v>0</v>
      </c>
    </row>
    <row r="15" spans="1:11" ht="39.75" customHeight="1">
      <c r="A15" s="26" t="s">
        <v>37</v>
      </c>
      <c r="B15" s="19" t="s">
        <v>28</v>
      </c>
      <c r="C15" s="20"/>
      <c r="D15" s="20" t="s">
        <v>3</v>
      </c>
      <c r="E15" s="20" t="s">
        <v>23</v>
      </c>
      <c r="F15" s="20" t="s">
        <v>3</v>
      </c>
      <c r="G15" s="20" t="s">
        <v>5</v>
      </c>
      <c r="H15" s="20" t="s">
        <v>5</v>
      </c>
      <c r="I15" s="20" t="s">
        <v>6</v>
      </c>
      <c r="J15" s="21" t="s">
        <v>22</v>
      </c>
      <c r="K15" s="11">
        <f>K16</f>
        <v>613980</v>
      </c>
    </row>
    <row r="16" spans="1:11" ht="42" customHeight="1">
      <c r="A16" s="18" t="s">
        <v>38</v>
      </c>
      <c r="B16" s="19" t="s">
        <v>28</v>
      </c>
      <c r="C16" s="20"/>
      <c r="D16" s="20" t="s">
        <v>3</v>
      </c>
      <c r="E16" s="20" t="s">
        <v>23</v>
      </c>
      <c r="F16" s="20" t="s">
        <v>3</v>
      </c>
      <c r="G16" s="20" t="s">
        <v>5</v>
      </c>
      <c r="H16" s="20" t="s">
        <v>8</v>
      </c>
      <c r="I16" s="20" t="s">
        <v>6</v>
      </c>
      <c r="J16" s="21" t="s">
        <v>25</v>
      </c>
      <c r="K16" s="11">
        <v>613980</v>
      </c>
    </row>
    <row r="17" spans="1:13" s="27" customFormat="1">
      <c r="A17" s="6" t="s">
        <v>39</v>
      </c>
      <c r="B17" s="12" t="s">
        <v>7</v>
      </c>
      <c r="C17" s="13"/>
      <c r="D17" s="13" t="s">
        <v>3</v>
      </c>
      <c r="E17" s="13" t="s">
        <v>9</v>
      </c>
      <c r="F17" s="13" t="s">
        <v>5</v>
      </c>
      <c r="G17" s="13" t="s">
        <v>5</v>
      </c>
      <c r="H17" s="13" t="s">
        <v>5</v>
      </c>
      <c r="I17" s="13" t="s">
        <v>6</v>
      </c>
      <c r="J17" s="14" t="s">
        <v>7</v>
      </c>
      <c r="K17" s="43">
        <f>K25-K21</f>
        <v>29235434.4799999</v>
      </c>
      <c r="L17" s="2"/>
      <c r="M17" s="2"/>
    </row>
    <row r="18" spans="1:13" s="27" customFormat="1" ht="16.5" customHeight="1">
      <c r="A18" s="22" t="s">
        <v>10</v>
      </c>
      <c r="B18" s="19" t="s">
        <v>7</v>
      </c>
      <c r="C18" s="20"/>
      <c r="D18" s="20" t="s">
        <v>3</v>
      </c>
      <c r="E18" s="20" t="s">
        <v>9</v>
      </c>
      <c r="F18" s="20" t="s">
        <v>5</v>
      </c>
      <c r="G18" s="20" t="s">
        <v>5</v>
      </c>
      <c r="H18" s="20" t="s">
        <v>5</v>
      </c>
      <c r="I18" s="20" t="s">
        <v>6</v>
      </c>
      <c r="J18" s="21" t="s">
        <v>11</v>
      </c>
      <c r="K18" s="44">
        <f>K19</f>
        <v>846859607.08000004</v>
      </c>
      <c r="L18" s="2"/>
      <c r="M18" s="2"/>
    </row>
    <row r="19" spans="1:13" s="27" customFormat="1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44">
        <f>K20</f>
        <v>846859607.08000004</v>
      </c>
      <c r="L19" s="2"/>
      <c r="M19" s="2"/>
    </row>
    <row r="20" spans="1:13" s="27" customFormat="1" ht="16.5" customHeight="1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44">
        <f>K21</f>
        <v>846859607.08000004</v>
      </c>
      <c r="L20" s="2"/>
      <c r="M20" s="2"/>
    </row>
    <row r="21" spans="1:13" s="1" customFormat="1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44">
        <f>826245627.08+K7</f>
        <v>846859607.08000004</v>
      </c>
      <c r="L21" s="3"/>
      <c r="M21" s="3"/>
    </row>
    <row r="22" spans="1:13" s="1" customFormat="1" ht="16.5" customHeight="1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44">
        <f>K23</f>
        <v>876095041.55999994</v>
      </c>
      <c r="L22" s="3"/>
      <c r="M22" s="3"/>
    </row>
    <row r="23" spans="1:13" s="1" customFormat="1" ht="16.5" customHeight="1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44">
        <f>K24</f>
        <v>876095041.55999994</v>
      </c>
      <c r="L23" s="3"/>
      <c r="M23" s="3"/>
    </row>
    <row r="24" spans="1:13" s="1" customFormat="1" ht="15.7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44">
        <f>K25</f>
        <v>876095041.55999994</v>
      </c>
      <c r="L24" s="3"/>
      <c r="M24" s="3"/>
    </row>
    <row r="25" spans="1:13" s="1" customFormat="1" ht="25.5">
      <c r="A25" s="22" t="s">
        <v>2</v>
      </c>
      <c r="B25" s="19" t="s">
        <v>7</v>
      </c>
      <c r="C25" s="20" t="s">
        <v>0</v>
      </c>
      <c r="D25" s="20" t="s">
        <v>3</v>
      </c>
      <c r="E25" s="20" t="s">
        <v>9</v>
      </c>
      <c r="F25" s="20" t="s">
        <v>4</v>
      </c>
      <c r="G25" s="20" t="s">
        <v>3</v>
      </c>
      <c r="H25" s="20" t="s">
        <v>8</v>
      </c>
      <c r="I25" s="20" t="s">
        <v>6</v>
      </c>
      <c r="J25" s="21" t="s">
        <v>19</v>
      </c>
      <c r="K25" s="44">
        <f>875481061.56+K16</f>
        <v>876095041.55999994</v>
      </c>
      <c r="L25" s="42"/>
      <c r="M25" s="3"/>
    </row>
    <row r="26" spans="1:13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43">
        <f>K17+K12+K7</f>
        <v>49235434.4799999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27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27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27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27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27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27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27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27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27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27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27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27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27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27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27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27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27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27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27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27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27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27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27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27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27" customFormat="1"/>
    <row r="53" spans="2:13" s="27" customFormat="1"/>
    <row r="54" spans="2:13" s="27" customFormat="1"/>
    <row r="55" spans="2:13" s="27" customFormat="1"/>
    <row r="56" spans="2:13" s="27" customFormat="1"/>
    <row r="57" spans="2:13" s="27" customFormat="1"/>
    <row r="58" spans="2:13" s="27" customFormat="1"/>
    <row r="59" spans="2:13" s="27" customFormat="1"/>
    <row r="60" spans="2:13" s="27" customFormat="1"/>
    <row r="61" spans="2:13" s="27" customFormat="1"/>
    <row r="62" spans="2:13" s="27" customFormat="1"/>
    <row r="63" spans="2:13" s="27" customFormat="1"/>
    <row r="64" spans="2:13" s="27" customFormat="1"/>
    <row r="65" s="27" customFormat="1"/>
    <row r="66" s="27" customFormat="1"/>
    <row r="67" s="27" customFormat="1"/>
    <row r="68" s="27" customFormat="1"/>
    <row r="69" s="27" customFormat="1"/>
    <row r="70" s="27" customFormat="1"/>
    <row r="71" s="27" customFormat="1"/>
    <row r="72" s="27" customFormat="1"/>
    <row r="73" s="27" customFormat="1"/>
    <row r="74" s="27" customFormat="1"/>
  </sheetData>
  <mergeCells count="7">
    <mergeCell ref="A1:K1"/>
    <mergeCell ref="A2:K2"/>
    <mergeCell ref="A3:K3"/>
    <mergeCell ref="K5:K6"/>
    <mergeCell ref="A5:A6"/>
    <mergeCell ref="B5:J6"/>
    <mergeCell ref="A4:K4"/>
  </mergeCells>
  <phoneticPr fontId="0" type="noConversion"/>
  <printOptions horizontalCentered="1"/>
  <pageMargins left="0.78740157480314965" right="0.39370078740157483" top="0.39370078740157483" bottom="0.39370078740157483" header="0" footer="0"/>
  <pageSetup paperSize="9" scale="74" firstPageNumber="233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"/>
  <sheetViews>
    <sheetView tabSelected="1" topLeftCell="A2" workbookViewId="0">
      <selection activeCell="K16" sqref="K16"/>
    </sheetView>
  </sheetViews>
  <sheetFormatPr defaultRowHeight="12.75"/>
  <cols>
    <col min="1" max="1" width="53.28515625" style="53" customWidth="1"/>
    <col min="2" max="2" width="6.28515625" style="53" customWidth="1"/>
    <col min="3" max="3" width="0.140625" style="53" hidden="1" customWidth="1"/>
    <col min="4" max="4" width="6.7109375" style="53" customWidth="1"/>
    <col min="5" max="5" width="5" style="53" customWidth="1"/>
    <col min="6" max="6" width="4.42578125" style="53" customWidth="1"/>
    <col min="7" max="7" width="5.85546875" style="53" customWidth="1"/>
    <col min="8" max="8" width="4.5703125" style="53" customWidth="1"/>
    <col min="9" max="10" width="6.85546875" style="53" customWidth="1"/>
    <col min="11" max="11" width="14.5703125" style="53" customWidth="1"/>
    <col min="12" max="12" width="14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>
      <c r="A1" s="55" t="s">
        <v>44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7" t="s">
        <v>45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5.75">
      <c r="A3" s="58" t="s">
        <v>46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>
      <c r="A4" s="69" t="s">
        <v>20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>
      <c r="A5" s="61" t="s">
        <v>26</v>
      </c>
      <c r="B5" s="62" t="s">
        <v>27</v>
      </c>
      <c r="C5" s="63"/>
      <c r="D5" s="63"/>
      <c r="E5" s="63"/>
      <c r="F5" s="63"/>
      <c r="G5" s="63"/>
      <c r="H5" s="63"/>
      <c r="I5" s="63"/>
      <c r="J5" s="64"/>
      <c r="K5" s="59">
        <v>2025</v>
      </c>
      <c r="L5" s="59">
        <v>2026</v>
      </c>
    </row>
    <row r="6" spans="1:12">
      <c r="A6" s="61"/>
      <c r="B6" s="71"/>
      <c r="C6" s="67"/>
      <c r="D6" s="67"/>
      <c r="E6" s="67"/>
      <c r="F6" s="67"/>
      <c r="G6" s="67"/>
      <c r="H6" s="67"/>
      <c r="I6" s="67"/>
      <c r="J6" s="72"/>
      <c r="K6" s="60"/>
      <c r="L6" s="60"/>
    </row>
    <row r="7" spans="1:12" ht="25.5">
      <c r="A7" s="36" t="s">
        <v>30</v>
      </c>
      <c r="B7" s="47">
        <v>503</v>
      </c>
      <c r="C7" s="48"/>
      <c r="D7" s="20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6781202.71</v>
      </c>
      <c r="L7" s="32">
        <f>L8-L10</f>
        <v>0</v>
      </c>
    </row>
    <row r="8" spans="1:12" ht="25.5">
      <c r="A8" s="30" t="s">
        <v>40</v>
      </c>
      <c r="B8" s="41">
        <v>503</v>
      </c>
      <c r="C8" s="29"/>
      <c r="D8" s="16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6781202.71</v>
      </c>
      <c r="L8" s="31">
        <f>L9</f>
        <v>0</v>
      </c>
    </row>
    <row r="9" spans="1:12" ht="25.5">
      <c r="A9" s="30" t="s">
        <v>35</v>
      </c>
      <c r="B9" s="37">
        <v>503</v>
      </c>
      <c r="C9" s="28"/>
      <c r="D9" s="33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5" t="s">
        <v>24</v>
      </c>
      <c r="K9" s="31">
        <f>6500000+281202.71</f>
        <v>6781202.71</v>
      </c>
      <c r="L9" s="31">
        <v>0</v>
      </c>
    </row>
    <row r="10" spans="1:12" ht="25.5">
      <c r="A10" s="30" t="s">
        <v>31</v>
      </c>
      <c r="B10" s="41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f>K11</f>
        <v>0</v>
      </c>
      <c r="L10" s="31">
        <f>L11</f>
        <v>0</v>
      </c>
    </row>
    <row r="11" spans="1:12" ht="25.5">
      <c r="A11" s="30" t="s">
        <v>36</v>
      </c>
      <c r="B11" s="38" t="s">
        <v>28</v>
      </c>
      <c r="C11" s="34"/>
      <c r="D11" s="39" t="s">
        <v>3</v>
      </c>
      <c r="E11" s="39" t="s">
        <v>4</v>
      </c>
      <c r="F11" s="39" t="s">
        <v>5</v>
      </c>
      <c r="G11" s="39" t="s">
        <v>5</v>
      </c>
      <c r="H11" s="39" t="s">
        <v>8</v>
      </c>
      <c r="I11" s="39" t="s">
        <v>6</v>
      </c>
      <c r="J11" s="40" t="s">
        <v>25</v>
      </c>
      <c r="K11" s="31">
        <v>0</v>
      </c>
      <c r="L11" s="31">
        <v>0</v>
      </c>
    </row>
    <row r="12" spans="1:12" ht="25.5">
      <c r="A12" s="6" t="s">
        <v>41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-9318640</v>
      </c>
      <c r="L12" s="7">
        <f>L13-L15</f>
        <v>0</v>
      </c>
    </row>
    <row r="13" spans="1:12" ht="38.25">
      <c r="A13" s="26" t="s">
        <v>42</v>
      </c>
      <c r="B13" s="15" t="s">
        <v>28</v>
      </c>
      <c r="C13" s="16"/>
      <c r="D13" s="16" t="s">
        <v>3</v>
      </c>
      <c r="E13" s="16" t="s">
        <v>23</v>
      </c>
      <c r="F13" s="16" t="s">
        <v>3</v>
      </c>
      <c r="G13" s="16" t="s">
        <v>5</v>
      </c>
      <c r="H13" s="16" t="s">
        <v>5</v>
      </c>
      <c r="I13" s="16" t="s">
        <v>6</v>
      </c>
      <c r="J13" s="17" t="s">
        <v>21</v>
      </c>
      <c r="K13" s="11">
        <f>K14</f>
        <v>0</v>
      </c>
      <c r="L13" s="49">
        <f>L14</f>
        <v>0</v>
      </c>
    </row>
    <row r="14" spans="1:12" ht="38.25">
      <c r="A14" s="18" t="s">
        <v>43</v>
      </c>
      <c r="B14" s="15" t="s">
        <v>28</v>
      </c>
      <c r="C14" s="16"/>
      <c r="D14" s="16" t="s">
        <v>3</v>
      </c>
      <c r="E14" s="16" t="s">
        <v>23</v>
      </c>
      <c r="F14" s="16" t="s">
        <v>3</v>
      </c>
      <c r="G14" s="16" t="s">
        <v>5</v>
      </c>
      <c r="H14" s="16" t="s">
        <v>8</v>
      </c>
      <c r="I14" s="16" t="s">
        <v>6</v>
      </c>
      <c r="J14" s="17" t="s">
        <v>24</v>
      </c>
      <c r="K14" s="11">
        <v>0</v>
      </c>
      <c r="L14" s="49">
        <v>0</v>
      </c>
    </row>
    <row r="15" spans="1:12" ht="38.25">
      <c r="A15" s="26" t="s">
        <v>37</v>
      </c>
      <c r="B15" s="15" t="s">
        <v>28</v>
      </c>
      <c r="C15" s="16"/>
      <c r="D15" s="16" t="s">
        <v>3</v>
      </c>
      <c r="E15" s="16" t="s">
        <v>23</v>
      </c>
      <c r="F15" s="16" t="s">
        <v>3</v>
      </c>
      <c r="G15" s="16" t="s">
        <v>5</v>
      </c>
      <c r="H15" s="16" t="s">
        <v>5</v>
      </c>
      <c r="I15" s="16" t="s">
        <v>6</v>
      </c>
      <c r="J15" s="17" t="s">
        <v>22</v>
      </c>
      <c r="K15" s="11">
        <f>K16</f>
        <v>9318640</v>
      </c>
      <c r="L15" s="49">
        <f>L16</f>
        <v>0</v>
      </c>
    </row>
    <row r="16" spans="1:12" ht="38.25">
      <c r="A16" s="18" t="s">
        <v>38</v>
      </c>
      <c r="B16" s="15" t="s">
        <v>28</v>
      </c>
      <c r="C16" s="16"/>
      <c r="D16" s="16" t="s">
        <v>3</v>
      </c>
      <c r="E16" s="16" t="s">
        <v>23</v>
      </c>
      <c r="F16" s="16" t="s">
        <v>3</v>
      </c>
      <c r="G16" s="16" t="s">
        <v>5</v>
      </c>
      <c r="H16" s="16" t="s">
        <v>8</v>
      </c>
      <c r="I16" s="16" t="s">
        <v>6</v>
      </c>
      <c r="J16" s="17" t="s">
        <v>25</v>
      </c>
      <c r="K16" s="49">
        <f>818640+8500000</f>
        <v>9318640</v>
      </c>
      <c r="L16" s="49">
        <v>0</v>
      </c>
    </row>
    <row r="17" spans="1:15" ht="25.5">
      <c r="A17" s="6" t="s">
        <v>39</v>
      </c>
      <c r="B17" s="8" t="s">
        <v>7</v>
      </c>
      <c r="C17" s="9"/>
      <c r="D17" s="9" t="s">
        <v>3</v>
      </c>
      <c r="E17" s="9" t="s">
        <v>9</v>
      </c>
      <c r="F17" s="9" t="s">
        <v>5</v>
      </c>
      <c r="G17" s="9" t="s">
        <v>5</v>
      </c>
      <c r="H17" s="9" t="s">
        <v>5</v>
      </c>
      <c r="I17" s="9" t="s">
        <v>6</v>
      </c>
      <c r="J17" s="10" t="s">
        <v>7</v>
      </c>
      <c r="K17" s="73">
        <f>K25-K21</f>
        <v>-352850.37000000477</v>
      </c>
      <c r="L17" s="43">
        <f>L25-L21</f>
        <v>352850.37000000477</v>
      </c>
      <c r="M17" s="51"/>
    </row>
    <row r="18" spans="1:15">
      <c r="A18" s="22" t="s">
        <v>10</v>
      </c>
      <c r="B18" s="15" t="s">
        <v>7</v>
      </c>
      <c r="C18" s="16"/>
      <c r="D18" s="16" t="s">
        <v>3</v>
      </c>
      <c r="E18" s="16" t="s">
        <v>9</v>
      </c>
      <c r="F18" s="16" t="s">
        <v>5</v>
      </c>
      <c r="G18" s="16" t="s">
        <v>5</v>
      </c>
      <c r="H18" s="16" t="s">
        <v>5</v>
      </c>
      <c r="I18" s="16" t="s">
        <v>6</v>
      </c>
      <c r="J18" s="17" t="s">
        <v>11</v>
      </c>
      <c r="K18" s="44">
        <f t="shared" ref="K18:L20" si="0">K19</f>
        <v>693842745.32000005</v>
      </c>
      <c r="L18" s="50">
        <f t="shared" si="0"/>
        <v>681627261.48000002</v>
      </c>
    </row>
    <row r="19" spans="1:15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44">
        <f t="shared" si="0"/>
        <v>693842745.32000005</v>
      </c>
      <c r="L19" s="50">
        <f t="shared" si="0"/>
        <v>681627261.48000002</v>
      </c>
    </row>
    <row r="20" spans="1:15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44">
        <f>K21</f>
        <v>693842745.32000005</v>
      </c>
      <c r="L20" s="50">
        <f t="shared" si="0"/>
        <v>681627261.48000002</v>
      </c>
    </row>
    <row r="21" spans="1:15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44">
        <f>687061542.61+K9</f>
        <v>693842745.32000005</v>
      </c>
      <c r="L21" s="50">
        <v>681627261.48000002</v>
      </c>
      <c r="O21" s="51"/>
    </row>
    <row r="22" spans="1:15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44">
        <f t="shared" ref="K22:L24" si="1">K23</f>
        <v>693489894.95000005</v>
      </c>
      <c r="L22" s="50">
        <f t="shared" si="1"/>
        <v>681980111.85000002</v>
      </c>
    </row>
    <row r="23" spans="1:15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44">
        <f t="shared" si="1"/>
        <v>693489894.95000005</v>
      </c>
      <c r="L23" s="50">
        <f t="shared" si="1"/>
        <v>681980111.85000002</v>
      </c>
    </row>
    <row r="24" spans="1:1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44">
        <f t="shared" si="1"/>
        <v>693489894.95000005</v>
      </c>
      <c r="L24" s="50">
        <f t="shared" si="1"/>
        <v>681980111.85000002</v>
      </c>
      <c r="O24" s="51">
        <f>694465560.43+K16</f>
        <v>703784200.42999995</v>
      </c>
    </row>
    <row r="25" spans="1:15" ht="25.5">
      <c r="A25" s="22" t="s">
        <v>2</v>
      </c>
      <c r="B25" s="15" t="s">
        <v>7</v>
      </c>
      <c r="C25" s="16" t="s">
        <v>0</v>
      </c>
      <c r="D25" s="16" t="s">
        <v>3</v>
      </c>
      <c r="E25" s="16" t="s">
        <v>9</v>
      </c>
      <c r="F25" s="16" t="s">
        <v>4</v>
      </c>
      <c r="G25" s="16" t="s">
        <v>3</v>
      </c>
      <c r="H25" s="16" t="s">
        <v>8</v>
      </c>
      <c r="I25" s="16" t="s">
        <v>6</v>
      </c>
      <c r="J25" s="17" t="s">
        <v>19</v>
      </c>
      <c r="K25" s="44">
        <f>684171254.95+K16</f>
        <v>693489894.95000005</v>
      </c>
      <c r="L25" s="50">
        <v>681980111.85000002</v>
      </c>
      <c r="N25" s="51"/>
      <c r="O25" s="51">
        <f>711533162.28+L16</f>
        <v>711533162.27999997</v>
      </c>
    </row>
    <row r="26" spans="1:15" ht="25.5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52">
        <f>K17+K12+K7</f>
        <v>-2890287.6600000048</v>
      </c>
      <c r="L26" s="52">
        <f>L17+L12+L7</f>
        <v>352850.37000000477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5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5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5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5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5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</row>
    <row r="34" spans="1:11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</row>
    <row r="35" spans="1:11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</row>
    <row r="36" spans="1:1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</row>
    <row r="37" spans="1:11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</row>
    <row r="38" spans="1:11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</row>
    <row r="39" spans="1:11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</row>
    <row r="40" spans="1:1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</row>
    <row r="41" spans="1:1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</row>
    <row r="42" spans="1:1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</row>
    <row r="43" spans="1:11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</row>
    <row r="44" spans="1:11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</row>
    <row r="45" spans="1:11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</row>
    <row r="46" spans="1:11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pans="1:11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</row>
    <row r="48" spans="1:11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</row>
    <row r="49" spans="1:11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</row>
    <row r="50" spans="1:11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</row>
    <row r="51" spans="1:11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</row>
    <row r="52" spans="1:11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</row>
    <row r="53" spans="1:11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</row>
    <row r="54" spans="1:11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</row>
    <row r="55" spans="1:11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</row>
  </sheetData>
  <mergeCells count="8">
    <mergeCell ref="A1:L1"/>
    <mergeCell ref="A2:L2"/>
    <mergeCell ref="A3:L3"/>
    <mergeCell ref="A4:L4"/>
    <mergeCell ref="A5:A6"/>
    <mergeCell ref="B5:J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2024</vt:lpstr>
      <vt:lpstr>2025-2026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2023-12-11T07:52:19Z</cp:lastPrinted>
  <dcterms:created xsi:type="dcterms:W3CDTF">2008-11-04T08:40:02Z</dcterms:created>
  <dcterms:modified xsi:type="dcterms:W3CDTF">2024-06-04T11:19:00Z</dcterms:modified>
</cp:coreProperties>
</file>