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ЭтаКнига" defaultThemeVersion="124226"/>
  <bookViews>
    <workbookView xWindow="240" yWindow="120" windowWidth="14235" windowHeight="8700" firstSheet="3" activeTab="3"/>
  </bookViews>
  <sheets>
    <sheet name="ГД_06_К" sheetId="6" r:id="rId1"/>
    <sheet name="Лист1" sheetId="11" r:id="rId2"/>
    <sheet name="Лист2" sheetId="10" r:id="rId3"/>
    <sheet name="январь - июнь" sheetId="8" r:id="rId4"/>
  </sheets>
  <calcPr calcId="125725"/>
</workbook>
</file>

<file path=xl/calcChain.xml><?xml version="1.0" encoding="utf-8"?>
<calcChain xmlns="http://schemas.openxmlformats.org/spreadsheetml/2006/main">
  <c r="B8" i="8"/>
  <c r="F7"/>
  <c r="F6"/>
  <c r="D8"/>
  <c r="N9" i="11"/>
  <c r="E5"/>
  <c r="H5" s="1"/>
  <c r="M9"/>
  <c r="N5"/>
  <c r="M5"/>
  <c r="E9"/>
  <c r="H9" s="1"/>
  <c r="L9" s="1"/>
  <c r="B8"/>
  <c r="I5"/>
  <c r="I5" i="10"/>
  <c r="J5"/>
  <c r="K5"/>
  <c r="F5"/>
  <c r="G5"/>
  <c r="C5"/>
  <c r="D5"/>
  <c r="L5"/>
  <c r="L12"/>
  <c r="H5"/>
  <c r="H12" s="1"/>
  <c r="E5"/>
  <c r="E12" s="1"/>
  <c r="B7"/>
  <c r="B5" s="1"/>
  <c r="B12" s="1"/>
  <c r="B8"/>
  <c r="D18" i="6"/>
  <c r="D23" s="1"/>
  <c r="C11"/>
  <c r="C23" s="1"/>
  <c r="D6"/>
  <c r="D11"/>
  <c r="E6"/>
  <c r="E23"/>
  <c r="B6"/>
  <c r="B23" s="1"/>
  <c r="B11"/>
  <c r="B18"/>
  <c r="F21"/>
  <c r="F14"/>
  <c r="F15"/>
  <c r="F16"/>
  <c r="F17"/>
  <c r="F13"/>
  <c r="F11" s="1"/>
  <c r="F8"/>
  <c r="F6"/>
  <c r="F23" s="1"/>
  <c r="F9"/>
  <c r="F10"/>
  <c r="F18"/>
  <c r="E13" i="11"/>
  <c r="B13"/>
  <c r="H13" l="1"/>
  <c r="L5"/>
  <c r="L13" s="1"/>
  <c r="F8" i="8"/>
</calcChain>
</file>

<file path=xl/sharedStrings.xml><?xml version="1.0" encoding="utf-8"?>
<sst xmlns="http://schemas.openxmlformats.org/spreadsheetml/2006/main" count="94" uniqueCount="55">
  <si>
    <t>Государственный внутренний долг Мурманской области</t>
  </si>
  <si>
    <t>( выписка из долговой книги Мурманской области)</t>
  </si>
  <si>
    <t>в рублях</t>
  </si>
  <si>
    <t xml:space="preserve">Вид долгового обязательства </t>
  </si>
  <si>
    <t>по состоянию на 01.01.2005</t>
  </si>
  <si>
    <t>Государственные ценные бумаги Мурманской области</t>
  </si>
  <si>
    <t>Бюджетные ссуды, кредиты, полученные Мурманской областью от бюджетов других уровней</t>
  </si>
  <si>
    <t>в том числе:</t>
  </si>
  <si>
    <t>Реструктурированная задолженность Мурманской области по переоформленной в государственный внутренний долг РФ под гарантии Мурманской области задолженности сельскохозяйственных организаций всех форм собственности и других организаций агропромышленного комплекса, организаций потребительской кооперации и организаций, осуществляющих завоз (хранение и реализацию) продукции (товаров) в районы Крайнего Севера и приравненные к ним местности, по централизованным кредитам, выданным в 1992-1994 годах, и начисленным по ним процентам</t>
  </si>
  <si>
    <t>Реструктуризированная задолженность по бюджетным ссудам, выданным из федерального бюджета бюджету Мурманской области до 1 января 2005 года на покрытие временных кассовых разрывов, возникших при исполнении бюджета Мурманской области</t>
  </si>
  <si>
    <t>Кредиты, полученные от кредитных организаций</t>
  </si>
  <si>
    <t>Государственные гарантии, предоставленные Мурманской областью</t>
  </si>
  <si>
    <t>- за ФОРМАП</t>
  </si>
  <si>
    <t>- за предприятия агропромышленного комплекса Мурманской области</t>
  </si>
  <si>
    <t>Государственный внутренний долг Мурманской области - всего</t>
  </si>
  <si>
    <t>по состоянию на 01.01.2006</t>
  </si>
  <si>
    <t>Бюджетная ссуда,  предоставленная из средств федерального бюджета на подготовку к осенне-зимнему периоду 2003/04 гг.</t>
  </si>
  <si>
    <t>по состоянию на 01.01.2007</t>
  </si>
  <si>
    <t>увеличение долга</t>
  </si>
  <si>
    <t>уменьшение долга</t>
  </si>
  <si>
    <t>списание долга</t>
  </si>
  <si>
    <t xml:space="preserve">Мурманский филиал Банка "Возрождение" (ОАО) </t>
  </si>
  <si>
    <t>Мурманское отделение № 8627 Сбербанка России ОАО ( 11% )</t>
  </si>
  <si>
    <t>Мурманский филиал ОАО "Промышленно-строительный банк", г. С-Пб (9,75 %)</t>
  </si>
  <si>
    <t>Банк внешнеэкономической деятельности СССР ( 8,5 % )</t>
  </si>
  <si>
    <t>по 25.06.2006</t>
  </si>
  <si>
    <t>по 22.10.2006</t>
  </si>
  <si>
    <t>по 28.01.2007</t>
  </si>
  <si>
    <t xml:space="preserve">с 29.01.2007 </t>
  </si>
  <si>
    <t xml:space="preserve">Справочно:                                                                                                                                         Ставка рефинансирования Центрального банка Российской Федерации: </t>
  </si>
  <si>
    <t>тыс. рублей</t>
  </si>
  <si>
    <t>Мурманский филиал ОАО "Балтийский Банк" ( 11 % )</t>
  </si>
  <si>
    <t>Бюджетный кредит,  предоставленный из средств федерального бюджета на покрытие временного кассового разрыва</t>
  </si>
  <si>
    <t xml:space="preserve">по состоянию на 01.01.2008 </t>
  </si>
  <si>
    <t>Задолженность Мурманской области перед федеральным бюджетом по бюджетным ссудам, кредитам</t>
  </si>
  <si>
    <t>погашено областным бюджетом</t>
  </si>
  <si>
    <t>списано Минфином России</t>
  </si>
  <si>
    <t>Бюджетные ссуды, кредиты, полученные Мурманской областью из федерального бюджета</t>
  </si>
  <si>
    <t>получено областным бюджетом</t>
  </si>
  <si>
    <t>Задолженность по бюджетным ссудам, полученным муниципальными образованиями из областного бюджета</t>
  </si>
  <si>
    <t>Задолженность по бюджетным ссудам, полученным Мурманской областью из федерального бюджета</t>
  </si>
  <si>
    <t xml:space="preserve">погашено </t>
  </si>
  <si>
    <t xml:space="preserve">списано </t>
  </si>
  <si>
    <t xml:space="preserve">Всего погашено </t>
  </si>
  <si>
    <t xml:space="preserve">Всего списано </t>
  </si>
  <si>
    <t>Сравнительная таблица по задолженности Мурманской области перед федеральным бюджетом и задолженности муниципальных образований перед областным бюджетом по бюджетным ссудам, полученным до 1 января 2005 года</t>
  </si>
  <si>
    <t>на   01.01.2015</t>
  </si>
  <si>
    <t>Доля</t>
  </si>
  <si>
    <t>Оклонение</t>
  </si>
  <si>
    <t>(тыс. руб.)</t>
  </si>
  <si>
    <t>(%)</t>
  </si>
  <si>
    <t xml:space="preserve">Сведения
 об объеме муниципального долга ЗАТО города Заозерска Мурманской области </t>
  </si>
  <si>
    <t>Бюджетные кредиты, полученные от других бюджетов бюджетной системы РФ</t>
  </si>
  <si>
    <t>Муниципальный долг ЗАТО города Заозерска - всего</t>
  </si>
  <si>
    <t>на 01.07.2015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</si>
</sst>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20">
    <font>
      <sz val="10"/>
      <name val="Times New Roman"/>
      <charset val="204"/>
    </font>
    <font>
      <sz val="10"/>
      <name val="Times New Roman"/>
      <charset val="204"/>
    </font>
    <font>
      <b/>
      <sz val="16"/>
      <color indexed="17"/>
      <name val="Arial Cyr"/>
      <family val="2"/>
      <charset val="204"/>
    </font>
    <font>
      <b/>
      <sz val="12"/>
      <color indexed="14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Arial Cyr"/>
      <family val="2"/>
      <charset val="204"/>
    </font>
    <font>
      <sz val="12"/>
      <name val="Times New Roman"/>
      <family val="1"/>
      <charset val="204"/>
    </font>
    <font>
      <b/>
      <sz val="12"/>
      <color indexed="17"/>
      <name val="Arial Cyr"/>
      <family val="2"/>
      <charset val="204"/>
    </font>
    <font>
      <sz val="10"/>
      <name val="Times New Roman"/>
      <family val="1"/>
      <charset val="204"/>
    </font>
    <font>
      <b/>
      <sz val="12"/>
      <color indexed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indexed="17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 wrapText="1"/>
    </xf>
    <xf numFmtId="3" fontId="4" fillId="0" borderId="1" xfId="0" applyNumberFormat="1" applyFont="1" applyBorder="1"/>
    <xf numFmtId="0" fontId="0" fillId="0" borderId="1" xfId="0" applyBorder="1" applyAlignment="1">
      <alignment wrapText="1"/>
    </xf>
    <xf numFmtId="3" fontId="0" fillId="0" borderId="1" xfId="0" applyNumberFormat="1" applyBorder="1"/>
    <xf numFmtId="14" fontId="0" fillId="0" borderId="1" xfId="0" applyNumberFormat="1" applyBorder="1"/>
    <xf numFmtId="49" fontId="0" fillId="0" borderId="1" xfId="0" applyNumberFormat="1" applyBorder="1" applyAlignment="1">
      <alignment wrapText="1"/>
    </xf>
    <xf numFmtId="49" fontId="0" fillId="0" borderId="1" xfId="0" applyNumberFormat="1" applyBorder="1"/>
    <xf numFmtId="49" fontId="4" fillId="3" borderId="1" xfId="0" applyNumberFormat="1" applyFont="1" applyFill="1" applyBorder="1" applyAlignment="1">
      <alignment vertical="center"/>
    </xf>
    <xf numFmtId="3" fontId="4" fillId="3" borderId="1" xfId="0" applyNumberFormat="1" applyFont="1" applyFill="1" applyBorder="1" applyAlignment="1">
      <alignment vertical="center"/>
    </xf>
    <xf numFmtId="49" fontId="0" fillId="0" borderId="0" xfId="0" applyNumberFormat="1"/>
    <xf numFmtId="3" fontId="0" fillId="0" borderId="0" xfId="0" applyNumberFormat="1"/>
    <xf numFmtId="0" fontId="4" fillId="4" borderId="1" xfId="0" applyFont="1" applyFill="1" applyBorder="1" applyAlignment="1">
      <alignment wrapText="1"/>
    </xf>
    <xf numFmtId="3" fontId="4" fillId="4" borderId="1" xfId="0" applyNumberFormat="1" applyFont="1" applyFill="1" applyBorder="1"/>
    <xf numFmtId="0" fontId="5" fillId="0" borderId="1" xfId="0" applyFont="1" applyBorder="1" applyAlignment="1">
      <alignment wrapText="1"/>
    </xf>
    <xf numFmtId="0" fontId="5" fillId="0" borderId="1" xfId="0" applyFont="1" applyBorder="1"/>
    <xf numFmtId="3" fontId="5" fillId="0" borderId="1" xfId="0" applyNumberFormat="1" applyFont="1" applyBorder="1"/>
    <xf numFmtId="0" fontId="0" fillId="0" borderId="1" xfId="0" applyBorder="1"/>
    <xf numFmtId="49" fontId="10" fillId="0" borderId="1" xfId="0" applyNumberFormat="1" applyFont="1" applyBorder="1"/>
    <xf numFmtId="49" fontId="9" fillId="3" borderId="1" xfId="0" applyNumberFormat="1" applyFont="1" applyFill="1" applyBorder="1" applyAlignment="1">
      <alignment vertical="center" wrapText="1"/>
    </xf>
    <xf numFmtId="14" fontId="10" fillId="0" borderId="1" xfId="0" applyNumberFormat="1" applyFont="1" applyBorder="1" applyAlignment="1">
      <alignment horizontal="center" vertical="center"/>
    </xf>
    <xf numFmtId="0" fontId="0" fillId="0" borderId="0" xfId="0" applyFill="1"/>
    <xf numFmtId="164" fontId="0" fillId="2" borderId="1" xfId="0" applyNumberForma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2" borderId="1" xfId="0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/>
    <xf numFmtId="164" fontId="12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Border="1"/>
    <xf numFmtId="14" fontId="14" fillId="0" borderId="1" xfId="0" applyNumberFormat="1" applyFont="1" applyBorder="1" applyAlignment="1">
      <alignment horizontal="center" vertical="center"/>
    </xf>
    <xf numFmtId="49" fontId="15" fillId="3" borderId="1" xfId="0" applyNumberFormat="1" applyFont="1" applyFill="1" applyBorder="1" applyAlignment="1">
      <alignment vertical="center" wrapText="1"/>
    </xf>
    <xf numFmtId="164" fontId="15" fillId="3" borderId="1" xfId="0" applyNumberFormat="1" applyFont="1" applyFill="1" applyBorder="1" applyAlignment="1">
      <alignment horizontal="center" vertical="center"/>
    </xf>
    <xf numFmtId="49" fontId="12" fillId="0" borderId="0" xfId="0" applyNumberFormat="1" applyFont="1"/>
    <xf numFmtId="3" fontId="12" fillId="0" borderId="0" xfId="0" applyNumberFormat="1" applyFont="1"/>
    <xf numFmtId="0" fontId="16" fillId="4" borderId="1" xfId="0" applyFont="1" applyFill="1" applyBorder="1" applyAlignment="1">
      <alignment vertical="center" wrapText="1"/>
    </xf>
    <xf numFmtId="164" fontId="16" fillId="4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164" fontId="16" fillId="0" borderId="1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vertical="center" wrapText="1"/>
    </xf>
    <xf numFmtId="164" fontId="16" fillId="3" borderId="1" xfId="0" applyNumberFormat="1" applyFont="1" applyFill="1" applyBorder="1" applyAlignment="1">
      <alignment horizontal="center" vertical="center"/>
    </xf>
    <xf numFmtId="0" fontId="6" fillId="0" borderId="0" xfId="0" applyFont="1"/>
    <xf numFmtId="49" fontId="6" fillId="0" borderId="0" xfId="0" applyNumberFormat="1" applyFont="1"/>
    <xf numFmtId="0" fontId="13" fillId="0" borderId="0" xfId="0" applyFont="1" applyAlignment="1">
      <alignment horizontal="center"/>
    </xf>
    <xf numFmtId="3" fontId="10" fillId="0" borderId="13" xfId="0" applyNumberFormat="1" applyFont="1" applyFill="1" applyBorder="1" applyAlignment="1">
      <alignment horizontal="right" vertical="center"/>
    </xf>
    <xf numFmtId="3" fontId="15" fillId="0" borderId="13" xfId="0" applyNumberFormat="1" applyFont="1" applyFill="1" applyBorder="1" applyAlignment="1">
      <alignment horizontal="right" vertical="center"/>
    </xf>
    <xf numFmtId="165" fontId="6" fillId="0" borderId="0" xfId="0" applyNumberFormat="1" applyFont="1" applyAlignment="1">
      <alignment horizontal="center"/>
    </xf>
    <xf numFmtId="165" fontId="10" fillId="0" borderId="14" xfId="0" applyNumberFormat="1" applyFont="1" applyFill="1" applyBorder="1" applyAlignment="1">
      <alignment horizontal="center" vertical="center"/>
    </xf>
    <xf numFmtId="165" fontId="15" fillId="0" borderId="14" xfId="0" applyNumberFormat="1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65" fontId="10" fillId="0" borderId="12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 wrapText="1"/>
    </xf>
    <xf numFmtId="3" fontId="10" fillId="0" borderId="6" xfId="0" applyNumberFormat="1" applyFont="1" applyFill="1" applyBorder="1" applyAlignment="1">
      <alignment horizontal="right" vertical="center"/>
    </xf>
    <xf numFmtId="0" fontId="6" fillId="0" borderId="0" xfId="0" applyFont="1" applyFill="1"/>
    <xf numFmtId="49" fontId="15" fillId="0" borderId="5" xfId="0" applyNumberFormat="1" applyFont="1" applyFill="1" applyBorder="1" applyAlignment="1">
      <alignment vertical="center" wrapText="1"/>
    </xf>
    <xf numFmtId="3" fontId="15" fillId="0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8" fillId="0" borderId="3" xfId="0" applyNumberFormat="1" applyFont="1" applyBorder="1" applyAlignment="1">
      <alignment horizontal="left" vertical="top" wrapText="1"/>
    </xf>
    <xf numFmtId="49" fontId="8" fillId="0" borderId="4" xfId="0" applyNumberFormat="1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165" fontId="10" fillId="0" borderId="10" xfId="0" applyNumberFormat="1" applyFont="1" applyFill="1" applyBorder="1" applyAlignment="1">
      <alignment horizontal="center" vertical="center" wrapText="1"/>
    </xf>
    <xf numFmtId="165" fontId="10" fillId="0" borderId="12" xfId="0" applyNumberFormat="1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F32"/>
  <sheetViews>
    <sheetView workbookViewId="0">
      <selection activeCell="A17" sqref="A17"/>
    </sheetView>
  </sheetViews>
  <sheetFormatPr defaultRowHeight="12.75"/>
  <cols>
    <col min="1" max="1" width="83.33203125" customWidth="1"/>
    <col min="2" max="2" width="15.83203125" customWidth="1"/>
    <col min="3" max="3" width="14.83203125" customWidth="1"/>
    <col min="4" max="4" width="14.6640625" customWidth="1"/>
    <col min="5" max="5" width="13.33203125" customWidth="1"/>
    <col min="6" max="6" width="15.1640625" customWidth="1"/>
  </cols>
  <sheetData>
    <row r="1" spans="1:6" ht="20.25">
      <c r="A1" s="69" t="s">
        <v>0</v>
      </c>
      <c r="B1" s="69"/>
      <c r="C1" s="69"/>
      <c r="D1" s="69"/>
      <c r="E1" s="69"/>
      <c r="F1" s="69"/>
    </row>
    <row r="2" spans="1:6" ht="18.75" hidden="1" customHeight="1">
      <c r="A2" s="70" t="s">
        <v>1</v>
      </c>
      <c r="B2" s="70"/>
      <c r="C2" s="70"/>
      <c r="D2" s="70"/>
      <c r="E2" s="70"/>
      <c r="F2" s="70"/>
    </row>
    <row r="3" spans="1:6" ht="17.25" customHeight="1">
      <c r="B3" s="1"/>
      <c r="C3" s="1"/>
      <c r="D3" s="1"/>
      <c r="E3" s="1"/>
      <c r="F3" s="1" t="s">
        <v>2</v>
      </c>
    </row>
    <row r="4" spans="1:6" ht="25.5">
      <c r="A4" s="2" t="s">
        <v>3</v>
      </c>
      <c r="B4" s="2" t="s">
        <v>15</v>
      </c>
      <c r="C4" s="2" t="s">
        <v>18</v>
      </c>
      <c r="D4" s="2" t="s">
        <v>19</v>
      </c>
      <c r="E4" s="2" t="s">
        <v>20</v>
      </c>
      <c r="F4" s="2" t="s">
        <v>17</v>
      </c>
    </row>
    <row r="5" spans="1:6" ht="21" hidden="1" customHeight="1">
      <c r="A5" s="13" t="s">
        <v>5</v>
      </c>
      <c r="B5" s="14">
        <v>0</v>
      </c>
      <c r="C5" s="14"/>
      <c r="D5" s="14"/>
      <c r="E5" s="14"/>
      <c r="F5" s="14">
        <v>0</v>
      </c>
    </row>
    <row r="6" spans="1:6" ht="25.5">
      <c r="A6" s="13" t="s">
        <v>6</v>
      </c>
      <c r="B6" s="14">
        <f>SUM(B8:B10)</f>
        <v>935567100</v>
      </c>
      <c r="C6" s="14"/>
      <c r="D6" s="14">
        <f>SUM(D8:D10)</f>
        <v>215600000</v>
      </c>
      <c r="E6" s="14">
        <f>SUM(E8:E10)</f>
        <v>339071300</v>
      </c>
      <c r="F6" s="14">
        <f>SUM(F8:F10)</f>
        <v>380895800</v>
      </c>
    </row>
    <row r="7" spans="1:6">
      <c r="A7" s="15" t="s">
        <v>7</v>
      </c>
      <c r="B7" s="3"/>
      <c r="C7" s="3"/>
      <c r="D7" s="3"/>
      <c r="E7" s="3"/>
      <c r="F7" s="3"/>
    </row>
    <row r="8" spans="1:6" ht="89.25" customHeight="1">
      <c r="A8" s="4" t="s">
        <v>8</v>
      </c>
      <c r="B8" s="5">
        <v>43582700</v>
      </c>
      <c r="C8" s="5"/>
      <c r="D8" s="5"/>
      <c r="E8" s="5">
        <v>18678300</v>
      </c>
      <c r="F8" s="5">
        <f>B8-E8</f>
        <v>24904400</v>
      </c>
    </row>
    <row r="9" spans="1:6" ht="39" customHeight="1">
      <c r="A9" s="4" t="s">
        <v>9</v>
      </c>
      <c r="B9" s="5">
        <v>711984400</v>
      </c>
      <c r="C9" s="5"/>
      <c r="D9" s="5">
        <v>35600000</v>
      </c>
      <c r="E9" s="5">
        <v>320393000</v>
      </c>
      <c r="F9" s="5">
        <f>B9-D9-E9</f>
        <v>355991400</v>
      </c>
    </row>
    <row r="10" spans="1:6" ht="25.5">
      <c r="A10" s="4" t="s">
        <v>16</v>
      </c>
      <c r="B10" s="5">
        <v>180000000</v>
      </c>
      <c r="C10" s="5"/>
      <c r="D10" s="5">
        <v>180000000</v>
      </c>
      <c r="E10" s="5"/>
      <c r="F10" s="5">
        <f>B10-D10</f>
        <v>0</v>
      </c>
    </row>
    <row r="11" spans="1:6" ht="19.5" customHeight="1">
      <c r="A11" s="13" t="s">
        <v>10</v>
      </c>
      <c r="B11" s="14">
        <f>SUM(B13:B17)</f>
        <v>250000000</v>
      </c>
      <c r="C11" s="14">
        <f>SUM(C13:C17)</f>
        <v>1253708421.28</v>
      </c>
      <c r="D11" s="14">
        <f>SUM(D13:D17)</f>
        <v>800000000</v>
      </c>
      <c r="E11" s="14"/>
      <c r="F11" s="14">
        <f>SUM(F13:F17)</f>
        <v>703708421.27999997</v>
      </c>
    </row>
    <row r="12" spans="1:6">
      <c r="A12" s="15" t="s">
        <v>7</v>
      </c>
      <c r="B12" s="6"/>
      <c r="C12" s="6"/>
      <c r="D12" s="6"/>
      <c r="E12" s="6"/>
      <c r="F12" s="6"/>
    </row>
    <row r="13" spans="1:6">
      <c r="A13" s="4" t="s">
        <v>21</v>
      </c>
      <c r="B13" s="17">
        <v>100000000</v>
      </c>
      <c r="C13" s="17"/>
      <c r="D13" s="17">
        <v>100000000</v>
      </c>
      <c r="E13" s="17"/>
      <c r="F13" s="17">
        <f>B13+C13-D13</f>
        <v>0</v>
      </c>
    </row>
    <row r="14" spans="1:6" ht="14.25" customHeight="1">
      <c r="A14" s="4" t="s">
        <v>23</v>
      </c>
      <c r="B14" s="17">
        <v>150000000</v>
      </c>
      <c r="C14" s="17">
        <v>200000000</v>
      </c>
      <c r="D14" s="17">
        <v>150000000</v>
      </c>
      <c r="E14" s="17"/>
      <c r="F14" s="17">
        <f>B14+C14-D14</f>
        <v>200000000</v>
      </c>
    </row>
    <row r="15" spans="1:6" ht="14.25" customHeight="1">
      <c r="A15" s="4" t="s">
        <v>22</v>
      </c>
      <c r="B15" s="17">
        <v>0</v>
      </c>
      <c r="C15" s="17">
        <v>150000000</v>
      </c>
      <c r="D15" s="17">
        <v>150000000</v>
      </c>
      <c r="E15" s="17"/>
      <c r="F15" s="17">
        <f>B15+C15-D15</f>
        <v>0</v>
      </c>
    </row>
    <row r="16" spans="1:6" ht="14.25" customHeight="1">
      <c r="A16" s="4" t="s">
        <v>31</v>
      </c>
      <c r="B16" s="17">
        <v>0</v>
      </c>
      <c r="C16" s="17">
        <v>100000000</v>
      </c>
      <c r="D16" s="17">
        <v>100000000</v>
      </c>
      <c r="E16" s="17"/>
      <c r="F16" s="17">
        <f>B16+C16-D16</f>
        <v>0</v>
      </c>
    </row>
    <row r="17" spans="1:6" ht="14.25" customHeight="1">
      <c r="A17" s="4" t="s">
        <v>24</v>
      </c>
      <c r="B17" s="17">
        <v>0</v>
      </c>
      <c r="C17" s="17">
        <v>803708421.27999997</v>
      </c>
      <c r="D17" s="17">
        <v>300000000</v>
      </c>
      <c r="E17" s="17"/>
      <c r="F17" s="17">
        <f>B17+C17-D17</f>
        <v>503708421.27999997</v>
      </c>
    </row>
    <row r="18" spans="1:6" ht="26.25" customHeight="1">
      <c r="A18" s="13" t="s">
        <v>11</v>
      </c>
      <c r="B18" s="14">
        <f>SUM(B20:B21)</f>
        <v>1059350</v>
      </c>
      <c r="C18" s="14"/>
      <c r="D18" s="14">
        <f>D21</f>
        <v>508529.29</v>
      </c>
      <c r="E18" s="14"/>
      <c r="F18" s="14">
        <f>F20+F21</f>
        <v>550820.71</v>
      </c>
    </row>
    <row r="19" spans="1:6">
      <c r="A19" s="16" t="s">
        <v>7</v>
      </c>
      <c r="B19" s="6"/>
      <c r="C19" s="6"/>
      <c r="D19" s="6"/>
      <c r="E19" s="6"/>
      <c r="F19" s="6"/>
    </row>
    <row r="20" spans="1:6" hidden="1">
      <c r="A20" s="7" t="s">
        <v>12</v>
      </c>
      <c r="B20" s="5">
        <v>0</v>
      </c>
      <c r="C20" s="5"/>
      <c r="D20" s="5"/>
      <c r="E20" s="5"/>
      <c r="F20" s="5">
        <v>0</v>
      </c>
    </row>
    <row r="21" spans="1:6">
      <c r="A21" s="7" t="s">
        <v>13</v>
      </c>
      <c r="B21" s="5">
        <v>1059350</v>
      </c>
      <c r="C21" s="5"/>
      <c r="D21" s="5">
        <v>508529.29</v>
      </c>
      <c r="E21" s="5"/>
      <c r="F21" s="5">
        <f>B21-D21</f>
        <v>550820.71</v>
      </c>
    </row>
    <row r="22" spans="1:6">
      <c r="A22" s="8"/>
      <c r="B22" s="6"/>
      <c r="C22" s="6"/>
      <c r="D22" s="6"/>
      <c r="E22" s="6"/>
      <c r="F22" s="6"/>
    </row>
    <row r="23" spans="1:6" ht="25.5" customHeight="1">
      <c r="A23" s="9" t="s">
        <v>14</v>
      </c>
      <c r="B23" s="10">
        <f>B6+B11+B18</f>
        <v>1186626450</v>
      </c>
      <c r="C23" s="10">
        <f>C6+C11+C18</f>
        <v>1253708421.28</v>
      </c>
      <c r="D23" s="10">
        <f>D6+D11+D18</f>
        <v>1016108529.29</v>
      </c>
      <c r="E23" s="10">
        <f>E6+E11+E18</f>
        <v>339071300</v>
      </c>
      <c r="F23" s="10">
        <f>F5+F6+F11+F18</f>
        <v>1085155041.99</v>
      </c>
    </row>
    <row r="24" spans="1:6">
      <c r="A24" s="11"/>
    </row>
    <row r="25" spans="1:6" ht="15" hidden="1" customHeight="1">
      <c r="A25" s="71" t="s">
        <v>29</v>
      </c>
      <c r="B25" s="18" t="s">
        <v>25</v>
      </c>
      <c r="C25" s="18">
        <v>12</v>
      </c>
    </row>
    <row r="26" spans="1:6" hidden="1">
      <c r="A26" s="72"/>
      <c r="B26" s="18" t="s">
        <v>26</v>
      </c>
      <c r="C26" s="18">
        <v>11.5</v>
      </c>
    </row>
    <row r="27" spans="1:6" hidden="1">
      <c r="A27" s="72"/>
      <c r="B27" s="18" t="s">
        <v>27</v>
      </c>
      <c r="C27" s="18">
        <v>11</v>
      </c>
    </row>
    <row r="28" spans="1:6" hidden="1">
      <c r="A28" s="73"/>
      <c r="B28" s="18" t="s">
        <v>28</v>
      </c>
      <c r="C28" s="18">
        <v>10.5</v>
      </c>
    </row>
    <row r="29" spans="1:6">
      <c r="A29" s="11"/>
    </row>
    <row r="30" spans="1:6">
      <c r="A30" s="11"/>
    </row>
    <row r="31" spans="1:6">
      <c r="A31" s="11"/>
    </row>
    <row r="32" spans="1:6">
      <c r="A32" s="11"/>
    </row>
  </sheetData>
  <mergeCells count="3">
    <mergeCell ref="A1:F1"/>
    <mergeCell ref="A2:F2"/>
    <mergeCell ref="A25:A28"/>
  </mergeCells>
  <phoneticPr fontId="7" type="noConversion"/>
  <pageMargins left="0.36" right="0.27" top="0.4" bottom="0.16" header="0.2" footer="0.17"/>
  <pageSetup paperSize="9" orientation="landscape" r:id="rId1"/>
  <headerFooter alignWithMargins="0">
    <oddFooter>&amp;L&amp;8Шестакова, &amp;Z&amp;F, 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N22"/>
  <sheetViews>
    <sheetView workbookViewId="0">
      <selection activeCell="A3" sqref="A3"/>
    </sheetView>
  </sheetViews>
  <sheetFormatPr defaultRowHeight="12.75"/>
  <cols>
    <col min="1" max="1" width="29.5" style="33" customWidth="1"/>
    <col min="2" max="2" width="13.6640625" style="33" customWidth="1"/>
    <col min="3" max="3" width="12.33203125" style="33" customWidth="1"/>
    <col min="4" max="4" width="11.83203125" style="33" customWidth="1"/>
    <col min="5" max="5" width="14.1640625" style="33" customWidth="1"/>
    <col min="6" max="6" width="11.5" style="33" customWidth="1"/>
    <col min="7" max="7" width="12.33203125" style="33" customWidth="1"/>
    <col min="8" max="8" width="12.83203125" style="33" customWidth="1"/>
    <col min="9" max="9" width="12.83203125" style="33" hidden="1" customWidth="1"/>
    <col min="10" max="10" width="12.5" style="33" customWidth="1"/>
    <col min="11" max="11" width="12.1640625" style="33" customWidth="1"/>
    <col min="12" max="12" width="13.33203125" style="33" customWidth="1"/>
    <col min="13" max="13" width="13" style="33" customWidth="1"/>
    <col min="14" max="14" width="13.6640625" style="33" customWidth="1"/>
    <col min="15" max="16384" width="9.33203125" style="33"/>
  </cols>
  <sheetData>
    <row r="1" spans="1:14" ht="51" customHeight="1">
      <c r="A1" s="75" t="s">
        <v>45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4" ht="18.75" hidden="1" customHeight="1">
      <c r="A2" s="74" t="s">
        <v>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4" ht="41.25" customHeight="1">
      <c r="E3" s="34"/>
      <c r="F3" s="34"/>
      <c r="G3" s="34"/>
      <c r="H3" s="34"/>
      <c r="I3" s="34"/>
      <c r="J3" s="34"/>
      <c r="K3" s="34"/>
      <c r="L3" s="34"/>
      <c r="N3" s="34" t="s">
        <v>30</v>
      </c>
    </row>
    <row r="4" spans="1:14" ht="41.25" customHeight="1">
      <c r="A4" s="35" t="s">
        <v>3</v>
      </c>
      <c r="B4" s="36" t="s">
        <v>4</v>
      </c>
      <c r="C4" s="36" t="s">
        <v>41</v>
      </c>
      <c r="D4" s="36" t="s">
        <v>42</v>
      </c>
      <c r="E4" s="36" t="s">
        <v>15</v>
      </c>
      <c r="F4" s="36" t="s">
        <v>41</v>
      </c>
      <c r="G4" s="36" t="s">
        <v>42</v>
      </c>
      <c r="H4" s="36" t="s">
        <v>17</v>
      </c>
      <c r="I4" s="36" t="s">
        <v>38</v>
      </c>
      <c r="J4" s="36" t="s">
        <v>41</v>
      </c>
      <c r="K4" s="36" t="s">
        <v>42</v>
      </c>
      <c r="L4" s="36" t="s">
        <v>33</v>
      </c>
      <c r="M4" s="36" t="s">
        <v>43</v>
      </c>
      <c r="N4" s="36" t="s">
        <v>44</v>
      </c>
    </row>
    <row r="5" spans="1:14" ht="85.5">
      <c r="A5" s="46" t="s">
        <v>40</v>
      </c>
      <c r="B5" s="47">
        <v>1067977.3999999999</v>
      </c>
      <c r="C5" s="47">
        <v>35600</v>
      </c>
      <c r="D5" s="47">
        <v>320393</v>
      </c>
      <c r="E5" s="47">
        <f>B5-C5-D5</f>
        <v>711984.39999999991</v>
      </c>
      <c r="F5" s="47">
        <v>35600</v>
      </c>
      <c r="G5" s="47">
        <v>320393</v>
      </c>
      <c r="H5" s="47">
        <f>E5-F5-G5</f>
        <v>355991.39999999991</v>
      </c>
      <c r="I5" s="47">
        <f>SUM(I7:I11)</f>
        <v>0</v>
      </c>
      <c r="J5" s="47">
        <v>35597.800000000003</v>
      </c>
      <c r="K5" s="47">
        <v>320393.59999999998</v>
      </c>
      <c r="L5" s="47">
        <f>H5-J5-K5</f>
        <v>0</v>
      </c>
      <c r="M5" s="47">
        <f>C5+F5+J5</f>
        <v>106797.8</v>
      </c>
      <c r="N5" s="47">
        <f>D5+G5+K5</f>
        <v>961179.6</v>
      </c>
    </row>
    <row r="6" spans="1:14" s="38" customFormat="1" ht="15" hidden="1">
      <c r="A6" s="48" t="s">
        <v>7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</row>
    <row r="7" spans="1:14" s="38" customFormat="1" ht="405" hidden="1">
      <c r="A7" s="48" t="s">
        <v>8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</row>
    <row r="8" spans="1:14" s="38" customFormat="1" ht="92.25" hidden="1" customHeight="1">
      <c r="A8" s="48" t="s">
        <v>9</v>
      </c>
      <c r="B8" s="50">
        <f>(892977400+150000000+25000000)/1000</f>
        <v>1067977.3999999999</v>
      </c>
      <c r="C8" s="50">
        <v>35600</v>
      </c>
      <c r="D8" s="50">
        <v>320393</v>
      </c>
      <c r="E8" s="50">
        <v>711984.4</v>
      </c>
      <c r="F8" s="50">
        <v>35600</v>
      </c>
      <c r="G8" s="50">
        <v>320393</v>
      </c>
      <c r="H8" s="50">
        <v>355991.4</v>
      </c>
      <c r="I8" s="50"/>
      <c r="J8" s="50">
        <v>35597.800000000003</v>
      </c>
      <c r="K8" s="50">
        <v>320393.59999999998</v>
      </c>
      <c r="L8" s="50">
        <v>0</v>
      </c>
      <c r="M8" s="50">
        <v>35597.800000000003</v>
      </c>
      <c r="N8" s="50">
        <v>320393.59999999998</v>
      </c>
    </row>
    <row r="9" spans="1:14" s="38" customFormat="1" ht="85.5">
      <c r="A9" s="51" t="s">
        <v>39</v>
      </c>
      <c r="B9" s="52">
        <v>1284340</v>
      </c>
      <c r="C9" s="52">
        <v>35599.199999999997</v>
      </c>
      <c r="D9" s="52">
        <v>390588.8</v>
      </c>
      <c r="E9" s="52">
        <f>B9-C9-D9</f>
        <v>858152</v>
      </c>
      <c r="F9" s="52">
        <v>37524.6</v>
      </c>
      <c r="G9" s="52">
        <v>392514.1</v>
      </c>
      <c r="H9" s="52">
        <f>E9-F9-G9</f>
        <v>428113.30000000005</v>
      </c>
      <c r="I9" s="52"/>
      <c r="J9" s="52">
        <v>35599.300000000003</v>
      </c>
      <c r="K9" s="52">
        <v>392514</v>
      </c>
      <c r="L9" s="52">
        <f>H9-J9-K9</f>
        <v>0</v>
      </c>
      <c r="M9" s="52">
        <f>C9+F9+J9</f>
        <v>108723.09999999999</v>
      </c>
      <c r="N9" s="52">
        <f>D9+G9+K9</f>
        <v>1175616.8999999999</v>
      </c>
    </row>
    <row r="10" spans="1:14" s="38" customFormat="1" ht="56.25" hidden="1" customHeight="1">
      <c r="A10" s="37" t="s">
        <v>16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</row>
    <row r="11" spans="1:14" s="38" customFormat="1" ht="55.5" hidden="1" customHeight="1">
      <c r="A11" s="37" t="s">
        <v>32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</row>
    <row r="12" spans="1:14" ht="15.75" hidden="1">
      <c r="A12" s="40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</row>
    <row r="13" spans="1:14" ht="55.5" hidden="1" customHeight="1">
      <c r="A13" s="42" t="s">
        <v>14</v>
      </c>
      <c r="B13" s="43" t="e">
        <f>#REF!+B5+#REF!+#REF!</f>
        <v>#REF!</v>
      </c>
      <c r="C13" s="43"/>
      <c r="D13" s="43"/>
      <c r="E13" s="43" t="e">
        <f>#REF!+E5+#REF!+#REF!</f>
        <v>#REF!</v>
      </c>
      <c r="F13" s="43"/>
      <c r="G13" s="43"/>
      <c r="H13" s="43" t="e">
        <f>#REF!+H5+#REF!+#REF!</f>
        <v>#REF!</v>
      </c>
      <c r="I13" s="43"/>
      <c r="J13" s="43"/>
      <c r="K13" s="43"/>
      <c r="L13" s="43" t="e">
        <f>#REF!+L5+#REF!+#REF!</f>
        <v>#REF!</v>
      </c>
    </row>
    <row r="14" spans="1:14">
      <c r="A14" s="44"/>
      <c r="B14" s="45"/>
      <c r="C14" s="45"/>
      <c r="D14" s="45"/>
    </row>
    <row r="15" spans="1:14">
      <c r="A15" s="44"/>
      <c r="B15" s="45"/>
      <c r="C15" s="45"/>
      <c r="D15" s="45"/>
    </row>
    <row r="16" spans="1:14">
      <c r="A16" s="44"/>
      <c r="B16" s="45"/>
      <c r="C16" s="45"/>
      <c r="D16" s="45"/>
    </row>
    <row r="17" spans="1:1">
      <c r="A17" s="44"/>
    </row>
    <row r="18" spans="1:1">
      <c r="A18" s="44"/>
    </row>
    <row r="19" spans="1:1">
      <c r="A19" s="44"/>
    </row>
    <row r="20" spans="1:1">
      <c r="A20" s="44"/>
    </row>
    <row r="21" spans="1:1">
      <c r="A21" s="44"/>
    </row>
    <row r="22" spans="1:1">
      <c r="A22" s="44"/>
    </row>
  </sheetData>
  <mergeCells count="2">
    <mergeCell ref="A2:L2"/>
    <mergeCell ref="A1:N1"/>
  </mergeCells>
  <phoneticPr fontId="7" type="noConversion"/>
  <pageMargins left="0.5" right="0.12" top="1" bottom="1" header="0.5" footer="0.31"/>
  <pageSetup paperSize="9" scale="85" orientation="landscape" horizontalDpi="300" verticalDpi="300" r:id="rId1"/>
  <headerFooter alignWithMargins="0">
    <oddFooter>&amp;L&amp;8&amp;Z&amp;F, 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L21"/>
  <sheetViews>
    <sheetView workbookViewId="0">
      <selection sqref="A1:IV65536"/>
    </sheetView>
  </sheetViews>
  <sheetFormatPr defaultRowHeight="12.75"/>
  <cols>
    <col min="1" max="1" width="37.83203125" customWidth="1"/>
    <col min="2" max="2" width="12.5" customWidth="1"/>
    <col min="3" max="3" width="12.33203125" customWidth="1"/>
    <col min="4" max="4" width="11.83203125" customWidth="1"/>
    <col min="5" max="5" width="13" customWidth="1"/>
    <col min="6" max="6" width="11.5" customWidth="1"/>
    <col min="7" max="7" width="12.33203125" customWidth="1"/>
    <col min="8" max="9" width="12.83203125" customWidth="1"/>
    <col min="10" max="10" width="12.5" customWidth="1"/>
    <col min="11" max="11" width="12.1640625" customWidth="1"/>
    <col min="12" max="12" width="13.33203125" customWidth="1"/>
  </cols>
  <sheetData>
    <row r="1" spans="1:12" ht="15.75">
      <c r="A1" s="76" t="s">
        <v>34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ht="18.75" hidden="1" customHeight="1">
      <c r="A2" s="70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2" ht="15.75" customHeight="1">
      <c r="E3" s="1"/>
      <c r="F3" s="1"/>
      <c r="G3" s="1"/>
      <c r="H3" s="1"/>
      <c r="I3" s="1"/>
      <c r="J3" s="1"/>
      <c r="K3" s="1"/>
      <c r="L3" s="1" t="s">
        <v>30</v>
      </c>
    </row>
    <row r="4" spans="1:12" ht="41.25" customHeight="1">
      <c r="A4" s="2" t="s">
        <v>3</v>
      </c>
      <c r="B4" s="23" t="s">
        <v>4</v>
      </c>
      <c r="C4" s="23" t="s">
        <v>35</v>
      </c>
      <c r="D4" s="23" t="s">
        <v>36</v>
      </c>
      <c r="E4" s="23" t="s">
        <v>15</v>
      </c>
      <c r="F4" s="23" t="s">
        <v>35</v>
      </c>
      <c r="G4" s="23" t="s">
        <v>36</v>
      </c>
      <c r="H4" s="23" t="s">
        <v>17</v>
      </c>
      <c r="I4" s="23" t="s">
        <v>38</v>
      </c>
      <c r="J4" s="23" t="s">
        <v>35</v>
      </c>
      <c r="K4" s="23" t="s">
        <v>36</v>
      </c>
      <c r="L4" s="23" t="s">
        <v>33</v>
      </c>
    </row>
    <row r="5" spans="1:12" ht="51.75" customHeight="1">
      <c r="A5" s="25" t="s">
        <v>37</v>
      </c>
      <c r="B5" s="26">
        <f t="shared" ref="B5:G5" si="0">SUM(B7:B9)</f>
        <v>1324858.3999999999</v>
      </c>
      <c r="C5" s="26">
        <f t="shared" si="0"/>
        <v>45600</v>
      </c>
      <c r="D5" s="26">
        <f t="shared" si="0"/>
        <v>343691.3</v>
      </c>
      <c r="E5" s="26">
        <f t="shared" si="0"/>
        <v>935567.1</v>
      </c>
      <c r="F5" s="26">
        <f t="shared" si="0"/>
        <v>215600</v>
      </c>
      <c r="G5" s="26">
        <f t="shared" si="0"/>
        <v>339071.3</v>
      </c>
      <c r="H5" s="26">
        <f>SUM(H7:H10)</f>
        <v>380895.80000000005</v>
      </c>
      <c r="I5" s="26">
        <f>SUM(I7:I10)</f>
        <v>200000</v>
      </c>
      <c r="J5" s="26">
        <f>SUM(J7:J10)</f>
        <v>235597.8</v>
      </c>
      <c r="K5" s="26">
        <f>SUM(K7:K10)</f>
        <v>339071.89999999997</v>
      </c>
      <c r="L5" s="26">
        <f>SUM(L7:L9)</f>
        <v>6226.1</v>
      </c>
    </row>
    <row r="6" spans="1:12" s="22" customFormat="1">
      <c r="A6" s="27" t="s">
        <v>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s="22" customFormat="1" ht="216.75">
      <c r="A7" s="29" t="s">
        <v>8</v>
      </c>
      <c r="B7" s="30">
        <f>(15961300+23857900+7279000+19782800)/1000</f>
        <v>66881</v>
      </c>
      <c r="C7" s="30"/>
      <c r="D7" s="30">
        <v>23298.3</v>
      </c>
      <c r="E7" s="30">
        <v>43582.7</v>
      </c>
      <c r="F7" s="30"/>
      <c r="G7" s="30">
        <v>18678.3</v>
      </c>
      <c r="H7" s="30">
        <v>24904.400000000001</v>
      </c>
      <c r="I7" s="30"/>
      <c r="J7" s="30"/>
      <c r="K7" s="30">
        <v>18678.3</v>
      </c>
      <c r="L7" s="30">
        <v>6226.1</v>
      </c>
    </row>
    <row r="8" spans="1:12" s="22" customFormat="1" ht="92.25" customHeight="1">
      <c r="A8" s="29" t="s">
        <v>9</v>
      </c>
      <c r="B8" s="30">
        <f>(892977400+150000000+25000000)/1000</f>
        <v>1067977.3999999999</v>
      </c>
      <c r="C8" s="30">
        <v>35600</v>
      </c>
      <c r="D8" s="30">
        <v>320393</v>
      </c>
      <c r="E8" s="30">
        <v>711984.4</v>
      </c>
      <c r="F8" s="30">
        <v>35600</v>
      </c>
      <c r="G8" s="30">
        <v>320393</v>
      </c>
      <c r="H8" s="30">
        <v>355991.4</v>
      </c>
      <c r="I8" s="30"/>
      <c r="J8" s="30">
        <v>35597.800000000003</v>
      </c>
      <c r="K8" s="30">
        <v>320393.59999999998</v>
      </c>
      <c r="L8" s="30">
        <v>0</v>
      </c>
    </row>
    <row r="9" spans="1:12" s="22" customFormat="1" ht="56.25" customHeight="1">
      <c r="A9" s="29" t="s">
        <v>16</v>
      </c>
      <c r="B9" s="30">
        <v>190000</v>
      </c>
      <c r="C9" s="30">
        <v>10000</v>
      </c>
      <c r="D9" s="30"/>
      <c r="E9" s="30">
        <v>180000</v>
      </c>
      <c r="F9" s="30">
        <v>180000</v>
      </c>
      <c r="G9" s="30"/>
      <c r="H9" s="30">
        <v>0</v>
      </c>
      <c r="I9" s="30"/>
      <c r="J9" s="30"/>
      <c r="K9" s="30"/>
      <c r="L9" s="30">
        <v>0</v>
      </c>
    </row>
    <row r="10" spans="1:12" s="22" customFormat="1" ht="55.5" customHeight="1">
      <c r="A10" s="31" t="s">
        <v>32</v>
      </c>
      <c r="B10" s="32">
        <v>0</v>
      </c>
      <c r="C10" s="32"/>
      <c r="D10" s="32"/>
      <c r="E10" s="32">
        <v>0</v>
      </c>
      <c r="F10" s="32"/>
      <c r="G10" s="32"/>
      <c r="H10" s="32">
        <v>0</v>
      </c>
      <c r="I10" s="32">
        <v>200000</v>
      </c>
      <c r="J10" s="32">
        <v>200000</v>
      </c>
      <c r="K10" s="32"/>
      <c r="L10" s="32">
        <v>0</v>
      </c>
    </row>
    <row r="11" spans="1:12" ht="15.75" hidden="1">
      <c r="A11" s="19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55.5" hidden="1" customHeight="1">
      <c r="A12" s="20" t="s">
        <v>14</v>
      </c>
      <c r="B12" s="24" t="e">
        <f>#REF!+B5+#REF!+#REF!</f>
        <v>#REF!</v>
      </c>
      <c r="C12" s="24"/>
      <c r="D12" s="24"/>
      <c r="E12" s="24" t="e">
        <f>#REF!+E5+#REF!+#REF!</f>
        <v>#REF!</v>
      </c>
      <c r="F12" s="24"/>
      <c r="G12" s="24"/>
      <c r="H12" s="24" t="e">
        <f>#REF!+H5+#REF!+#REF!</f>
        <v>#REF!</v>
      </c>
      <c r="I12" s="24"/>
      <c r="J12" s="24"/>
      <c r="K12" s="24"/>
      <c r="L12" s="24" t="e">
        <f>#REF!+L5+#REF!+#REF!</f>
        <v>#REF!</v>
      </c>
    </row>
    <row r="13" spans="1:12">
      <c r="A13" s="11"/>
      <c r="B13" s="12"/>
      <c r="C13" s="12"/>
      <c r="D13" s="12"/>
    </row>
    <row r="14" spans="1:12">
      <c r="A14" s="11"/>
      <c r="B14" s="12"/>
      <c r="C14" s="12"/>
      <c r="D14" s="12"/>
    </row>
    <row r="15" spans="1:12">
      <c r="A15" s="11"/>
      <c r="B15" s="12"/>
      <c r="C15" s="12"/>
      <c r="D15" s="12"/>
    </row>
    <row r="16" spans="1:12">
      <c r="A16" s="11"/>
    </row>
    <row r="17" spans="1:1">
      <c r="A17" s="11"/>
    </row>
    <row r="18" spans="1:1">
      <c r="A18" s="11"/>
    </row>
    <row r="19" spans="1:1">
      <c r="A19" s="11"/>
    </row>
    <row r="20" spans="1:1">
      <c r="A20" s="11"/>
    </row>
    <row r="21" spans="1:1">
      <c r="A21" s="11"/>
    </row>
  </sheetData>
  <mergeCells count="2">
    <mergeCell ref="A1:L1"/>
    <mergeCell ref="A2:L2"/>
  </mergeCells>
  <phoneticPr fontId="7" type="noConversion"/>
  <pageMargins left="0.24" right="0.16" top="0.45" bottom="0.32" header="0.3" footer="0.16"/>
  <pageSetup paperSize="9" scale="90" orientation="landscape" r:id="rId1"/>
  <headerFooter alignWithMargins="0">
    <oddFooter>&amp;L&amp;8&amp;Z&amp;F,  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F12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B14" sqref="B14"/>
    </sheetView>
  </sheetViews>
  <sheetFormatPr defaultRowHeight="12.75"/>
  <cols>
    <col min="1" max="1" width="38.5" style="53" customWidth="1"/>
    <col min="2" max="2" width="14.33203125" style="53" customWidth="1"/>
    <col min="3" max="3" width="14.33203125" style="58" customWidth="1"/>
    <col min="4" max="5" width="14.33203125" style="53" customWidth="1"/>
    <col min="6" max="6" width="14.1640625" style="53" customWidth="1"/>
    <col min="7" max="7" width="13" style="53" customWidth="1"/>
    <col min="8" max="16384" width="9.33203125" style="53"/>
  </cols>
  <sheetData>
    <row r="1" spans="1:6" ht="43.5" customHeight="1">
      <c r="A1" s="79" t="s">
        <v>51</v>
      </c>
      <c r="B1" s="79"/>
      <c r="C1" s="79"/>
      <c r="D1" s="79"/>
      <c r="E1" s="79"/>
      <c r="F1" s="79"/>
    </row>
    <row r="2" spans="1:6" ht="15.75">
      <c r="A2" s="55"/>
    </row>
    <row r="3" spans="1:6" ht="22.5" customHeight="1">
      <c r="A3" s="82" t="s">
        <v>3</v>
      </c>
      <c r="B3" s="83" t="s">
        <v>46</v>
      </c>
      <c r="C3" s="80" t="s">
        <v>47</v>
      </c>
      <c r="D3" s="83" t="s">
        <v>54</v>
      </c>
      <c r="E3" s="80" t="s">
        <v>47</v>
      </c>
      <c r="F3" s="77" t="s">
        <v>48</v>
      </c>
    </row>
    <row r="4" spans="1:6" ht="22.5" customHeight="1">
      <c r="A4" s="82"/>
      <c r="B4" s="84"/>
      <c r="C4" s="81"/>
      <c r="D4" s="84"/>
      <c r="E4" s="81"/>
      <c r="F4" s="78"/>
    </row>
    <row r="5" spans="1:6" ht="15.75">
      <c r="A5" s="61"/>
      <c r="B5" s="62" t="s">
        <v>49</v>
      </c>
      <c r="C5" s="63" t="s">
        <v>50</v>
      </c>
      <c r="D5" s="62" t="s">
        <v>49</v>
      </c>
      <c r="E5" s="63" t="s">
        <v>50</v>
      </c>
      <c r="F5" s="62" t="s">
        <v>49</v>
      </c>
    </row>
    <row r="6" spans="1:6" s="66" customFormat="1" ht="51" customHeight="1">
      <c r="A6" s="64" t="s">
        <v>52</v>
      </c>
      <c r="B6" s="56">
        <v>0</v>
      </c>
      <c r="C6" s="59"/>
      <c r="D6" s="56">
        <v>0</v>
      </c>
      <c r="E6" s="59"/>
      <c r="F6" s="65">
        <f>D6-B6</f>
        <v>0</v>
      </c>
    </row>
    <row r="7" spans="1:6" s="66" customFormat="1" ht="51" customHeight="1">
      <c r="A7" s="64" t="s">
        <v>10</v>
      </c>
      <c r="B7" s="56">
        <v>0</v>
      </c>
      <c r="C7" s="59"/>
      <c r="D7" s="56">
        <v>0</v>
      </c>
      <c r="E7" s="59"/>
      <c r="F7" s="65">
        <f t="shared" ref="F7" si="0">D7-B7</f>
        <v>0</v>
      </c>
    </row>
    <row r="8" spans="1:6" s="66" customFormat="1" ht="53.25" customHeight="1">
      <c r="A8" s="67" t="s">
        <v>53</v>
      </c>
      <c r="B8" s="57">
        <f>SUM(B6:B7)</f>
        <v>0</v>
      </c>
      <c r="C8" s="60"/>
      <c r="D8" s="57">
        <f>SUM(D6:D7)</f>
        <v>0</v>
      </c>
      <c r="E8" s="60"/>
      <c r="F8" s="68">
        <f>SUM(F6:F7)</f>
        <v>0</v>
      </c>
    </row>
    <row r="9" spans="1:6">
      <c r="A9" s="54"/>
    </row>
    <row r="10" spans="1:6">
      <c r="A10" s="54"/>
    </row>
    <row r="11" spans="1:6">
      <c r="A11" s="54"/>
    </row>
    <row r="12" spans="1:6">
      <c r="A12" s="54"/>
    </row>
  </sheetData>
  <mergeCells count="7">
    <mergeCell ref="F3:F4"/>
    <mergeCell ref="A1:F1"/>
    <mergeCell ref="C3:C4"/>
    <mergeCell ref="E3:E4"/>
    <mergeCell ref="A3:A4"/>
    <mergeCell ref="B3:B4"/>
    <mergeCell ref="D3:D4"/>
  </mergeCells>
  <phoneticPr fontId="7" type="noConversion"/>
  <pageMargins left="0.55118110236220474" right="0.19685039370078741" top="0.98425196850393704" bottom="0.98425196850393704" header="0.51181102362204722" footer="0.51181102362204722"/>
  <pageSetup paperSize="9" scale="9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ГД_06_К</vt:lpstr>
      <vt:lpstr>Лист1</vt:lpstr>
      <vt:lpstr>Лист2</vt:lpstr>
      <vt:lpstr>январь - июнь</vt:lpstr>
    </vt:vector>
  </TitlesOfParts>
  <Company>Департамент Финансов МО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Шестакова Светлана Валерьевна</dc:creator>
  <cp:lastModifiedBy>uef-molofeev</cp:lastModifiedBy>
  <cp:lastPrinted>2015-08-21T12:11:43Z</cp:lastPrinted>
  <dcterms:created xsi:type="dcterms:W3CDTF">2006-10-20T10:02:47Z</dcterms:created>
  <dcterms:modified xsi:type="dcterms:W3CDTF">2015-10-26T07:28:25Z</dcterms:modified>
</cp:coreProperties>
</file>