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</sheets>
  <calcPr calcId="125725"/>
</workbook>
</file>

<file path=xl/calcChain.xml><?xml version="1.0" encoding="utf-8"?>
<calcChain xmlns="http://schemas.openxmlformats.org/spreadsheetml/2006/main">
  <c r="C22" i="2"/>
  <c r="D16"/>
  <c r="B24"/>
  <c r="C12"/>
  <c r="B12"/>
  <c r="D33"/>
  <c r="D29"/>
  <c r="D14"/>
  <c r="D15"/>
  <c r="D44"/>
  <c r="D37" l="1"/>
  <c r="D38"/>
  <c r="D39"/>
  <c r="D40"/>
  <c r="D41"/>
  <c r="D42"/>
  <c r="D43"/>
  <c r="D45"/>
  <c r="D13"/>
  <c r="D17"/>
  <c r="D12" s="1"/>
  <c r="D18"/>
  <c r="D19"/>
  <c r="D20"/>
  <c r="D21"/>
  <c r="D23"/>
  <c r="D25"/>
  <c r="D26"/>
  <c r="D27"/>
  <c r="D28"/>
  <c r="D30"/>
  <c r="D31"/>
  <c r="D32"/>
  <c r="C36"/>
  <c r="B36"/>
  <c r="B35" s="1"/>
  <c r="B34" s="1"/>
  <c r="D24"/>
  <c r="C34" l="1"/>
  <c r="D34" s="1"/>
  <c r="C35"/>
  <c r="D35" s="1"/>
  <c r="D22"/>
  <c r="D36"/>
  <c r="B22"/>
  <c r="B11" s="1"/>
  <c r="C11"/>
  <c r="C10" l="1"/>
  <c r="D11"/>
  <c r="D10" s="1"/>
  <c r="B10"/>
</calcChain>
</file>

<file path=xl/sharedStrings.xml><?xml version="1.0" encoding="utf-8"?>
<sst xmlns="http://schemas.openxmlformats.org/spreadsheetml/2006/main" count="47" uniqueCount="46">
  <si>
    <t>Единица измерения:  руб.</t>
  </si>
  <si>
    <t xml:space="preserve"> Наименование показателя</t>
  </si>
  <si>
    <t>Утвержденные бюджетные назначения</t>
  </si>
  <si>
    <t>Исполнено</t>
  </si>
  <si>
    <t>Неисполненные назначения</t>
  </si>
  <si>
    <t>4</t>
  </si>
  <si>
    <t>из них:</t>
  </si>
  <si>
    <t>Информация об исполнении доходной части бюджета</t>
  </si>
  <si>
    <t>ДОХОДЫ БЮДЖЕТА</t>
  </si>
  <si>
    <t>Налоговые и неналоговые доходы</t>
  </si>
  <si>
    <t>Налоговые доходы</t>
  </si>
  <si>
    <t>Налог на доходы физических лиц</t>
  </si>
  <si>
    <t>Акцизы по подакцизным товарам (продукции)</t>
  </si>
  <si>
    <t>Налоги на совокупный доход</t>
  </si>
  <si>
    <t>Налог на имущество физических лиц</t>
  </si>
  <si>
    <t>Земельный налог</t>
  </si>
  <si>
    <t>Государственная пошлина</t>
  </si>
  <si>
    <t>Прочие налоги</t>
  </si>
  <si>
    <t>Неналоговые доходы</t>
  </si>
  <si>
    <t>Доходы, полученные в виде арендной платы за земельные участки</t>
  </si>
  <si>
    <t>Доходы от сдачи имущества в аренду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</si>
  <si>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</si>
  <si>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</si>
  <si>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</si>
  <si>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</si>
  <si>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</si>
  <si>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-капитального характера</t>
  </si>
  <si>
    <t>Иные межбюджетные трансферты</t>
  </si>
  <si>
    <t>Прочие безвозмездные перечисления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</si>
  <si>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</si>
  <si>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Возврат остатков субвенций, субсидий и иных межбюджетных трансфертов, имеющих целевое назначение, прошлых лет</t>
  </si>
  <si>
    <t>2</t>
  </si>
  <si>
    <t>3</t>
  </si>
  <si>
    <t>Доходы от сдачи в аренду имущества, составляющего казну городских округов (за исключением земельных участков)</t>
  </si>
  <si>
    <t>Платежи при пользовании природными ресурсами</t>
  </si>
  <si>
    <t>Доходы от оказания платных услуг и компенсации затрат государства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</si>
  <si>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</si>
  <si>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</si>
  <si>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Дотации бюджетам бюджетной системы Российской Федерации, в т.ч. </t>
  </si>
  <si>
    <t>Дотации бюджетам городских округов на выравнивание бюджетной обеспеченности из бюджета субъекта Российской Федерации</t>
  </si>
  <si>
    <t>Дотации бюджетам городских округов на поддержку мер по обеспечению сбалансированности бюджетов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</si>
  <si>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</si>
  <si>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Субсидии бюджетам бюджетной системы Российской Федерации</t>
  </si>
  <si>
    <t>Субвенции бюджетам бюджетной системы Российской Федерации</t>
  </si>
  <si>
    <t>Туристический налог</t>
  </si>
  <si>
    <t>по состоянию на 01.10.2025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</si>
</sst>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3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0" fontId="6" fillId="0" borderId="1" xfId="14" applyNumberFormat="1" applyProtection="1"/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4" fillId="0" borderId="1" xfId="9" applyNumberFormat="1" applyBorder="1" applyProtection="1">
      <alignment horizontal="right"/>
    </xf>
    <xf numFmtId="0" fontId="4" fillId="0" borderId="1" xfId="13" applyNumberFormat="1" applyBorder="1" applyProtection="1">
      <alignment horizontal="right"/>
    </xf>
    <xf numFmtId="0" fontId="13" fillId="0" borderId="1" xfId="1" applyNumberFormat="1" applyFont="1" applyProtection="1"/>
    <xf numFmtId="0" fontId="13" fillId="0" borderId="1" xfId="11" applyNumberFormat="1" applyFont="1" applyBorder="1" applyProtection="1">
      <alignment horizontal="right"/>
    </xf>
    <xf numFmtId="49" fontId="13" fillId="0" borderId="1" xfId="12" applyNumberFormat="1" applyFont="1" applyBorder="1" applyProtection="1">
      <alignment horizontal="center"/>
    </xf>
    <xf numFmtId="0" fontId="13" fillId="0" borderId="13" xfId="33" applyNumberFormat="1" applyFont="1" applyProtection="1">
      <alignment horizontal="center" vertical="center"/>
    </xf>
    <xf numFmtId="49" fontId="13" fillId="0" borderId="4" xfId="35" applyNumberFormat="1" applyFont="1" applyProtection="1">
      <alignment horizontal="center" vertical="center"/>
    </xf>
    <xf numFmtId="4" fontId="13" fillId="0" borderId="23" xfId="47" applyNumberFormat="1" applyFont="1" applyProtection="1">
      <alignment horizontal="right" shrinkToFit="1"/>
    </xf>
    <xf numFmtId="3" fontId="16" fillId="4" borderId="34" xfId="0" applyNumberFormat="1" applyFont="1" applyFill="1" applyBorder="1" applyAlignment="1" applyProtection="1">
      <alignment vertical="top" wrapText="1"/>
      <protection locked="0"/>
    </xf>
    <xf numFmtId="49" fontId="17" fillId="5" borderId="34" xfId="0" applyNumberFormat="1" applyFont="1" applyFill="1" applyBorder="1" applyAlignment="1" applyProtection="1">
      <alignment vertical="top" wrapText="1"/>
    </xf>
    <xf numFmtId="49" fontId="18" fillId="5" borderId="34" xfId="0" applyNumberFormat="1" applyFont="1" applyFill="1" applyBorder="1" applyAlignment="1" applyProtection="1">
      <alignment vertical="top" wrapText="1"/>
    </xf>
    <xf numFmtId="49" fontId="19" fillId="0" borderId="34" xfId="0" applyNumberFormat="1" applyFont="1" applyFill="1" applyBorder="1" applyAlignment="1" applyProtection="1">
      <alignment vertical="top" wrapText="1"/>
    </xf>
    <xf numFmtId="49" fontId="17" fillId="0" borderId="34" xfId="0" applyNumberFormat="1" applyFont="1" applyFill="1" applyBorder="1" applyAlignment="1" applyProtection="1">
      <alignment vertical="top" wrapText="1"/>
    </xf>
    <xf numFmtId="4" fontId="20" fillId="0" borderId="23" xfId="47" applyNumberFormat="1" applyFont="1" applyProtection="1">
      <alignment horizontal="right" shrinkToFit="1"/>
    </xf>
    <xf numFmtId="4" fontId="20" fillId="0" borderId="20" xfId="43" applyNumberFormat="1" applyFont="1" applyProtection="1">
      <alignment horizontal="right" shrinkToFit="1"/>
    </xf>
    <xf numFmtId="4" fontId="20" fillId="0" borderId="17" xfId="39" applyNumberFormat="1" applyFont="1" applyProtection="1">
      <alignment horizontal="right" shrinkToFit="1"/>
    </xf>
    <xf numFmtId="4" fontId="0" fillId="0" borderId="0" xfId="0" applyNumberFormat="1" applyAlignment="1" applyProtection="1">
      <protection locked="0"/>
    </xf>
    <xf numFmtId="4" fontId="0" fillId="0" borderId="0" xfId="0" applyNumberFormat="1" applyProtection="1">
      <protection locked="0"/>
    </xf>
    <xf numFmtId="4" fontId="3" fillId="0" borderId="23" xfId="47" applyNumberFormat="1" applyProtection="1">
      <alignment horizontal="right" shrinkToFit="1"/>
    </xf>
    <xf numFmtId="4" fontId="13" fillId="6" borderId="23" xfId="47" applyNumberFormat="1" applyFont="1" applyFill="1" applyProtection="1">
      <alignment horizontal="right" shrinkToFit="1"/>
    </xf>
    <xf numFmtId="0" fontId="15" fillId="0" borderId="1" xfId="2" applyNumberFormat="1" applyFont="1" applyAlignment="1" applyProtection="1">
      <alignment horizontal="center"/>
    </xf>
    <xf numFmtId="0" fontId="15" fillId="0" borderId="1" xfId="5" applyNumberFormat="1" applyFont="1" applyAlignment="1" applyProtection="1">
      <alignment horizontal="center"/>
    </xf>
    <xf numFmtId="0" fontId="14" fillId="6" borderId="2" xfId="28" applyNumberFormat="1" applyFont="1" applyFill="1" applyAlignment="1" applyProtection="1">
      <alignment horizontal="right"/>
    </xf>
    <xf numFmtId="0" fontId="14" fillId="6" borderId="2" xfId="28" applyFont="1" applyFill="1" applyAlignment="1">
      <alignment horizontal="right"/>
    </xf>
    <xf numFmtId="0" fontId="13" fillId="0" borderId="13" xfId="29" applyNumberFormat="1" applyFont="1" applyProtection="1">
      <alignment horizontal="center" vertical="top" wrapText="1"/>
    </xf>
    <xf numFmtId="0" fontId="13" fillId="0" borderId="13" xfId="29" applyFont="1">
      <alignment horizontal="center" vertical="top" wrapText="1"/>
    </xf>
    <xf numFmtId="49" fontId="13" fillId="0" borderId="13" xfId="30" applyNumberFormat="1" applyFont="1" applyProtection="1">
      <alignment horizontal="center" vertical="top" wrapText="1"/>
    </xf>
    <xf numFmtId="49" fontId="13" fillId="0" borderId="13" xfId="30" applyFont="1">
      <alignment horizontal="center" vertical="top" wrapText="1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"/>
  <sheetViews>
    <sheetView tabSelected="1" zoomScaleNormal="100" zoomScaleSheetLayoutView="100" workbookViewId="0">
      <selection activeCell="C47" sqref="C47"/>
    </sheetView>
  </sheetViews>
  <sheetFormatPr defaultRowHeight="15"/>
  <cols>
    <col min="1" max="1" width="47.85546875" style="1" customWidth="1"/>
    <col min="2" max="4" width="19.85546875" style="1" customWidth="1"/>
    <col min="5" max="5" width="9.140625" style="1" hidden="1"/>
    <col min="6" max="6" width="14.7109375" style="1" customWidth="1"/>
    <col min="7" max="16384" width="9.140625" style="1"/>
  </cols>
  <sheetData>
    <row r="1" spans="1:6" ht="12" customHeight="1">
      <c r="A1" s="2"/>
      <c r="B1" s="2"/>
      <c r="C1" s="2"/>
      <c r="D1" s="2"/>
      <c r="E1" s="2"/>
    </row>
    <row r="2" spans="1:6" ht="14.1" customHeight="1">
      <c r="A2" s="28" t="s">
        <v>7</v>
      </c>
      <c r="B2" s="28"/>
      <c r="C2" s="28"/>
      <c r="D2" s="28"/>
      <c r="E2" s="3"/>
    </row>
    <row r="3" spans="1:6" ht="14.1" customHeight="1">
      <c r="A3" s="29" t="s">
        <v>45</v>
      </c>
      <c r="B3" s="29"/>
      <c r="C3" s="29"/>
      <c r="D3" s="29"/>
      <c r="E3" s="8"/>
    </row>
    <row r="4" spans="1:6" ht="14.1" customHeight="1">
      <c r="A4" s="10"/>
      <c r="B4" s="10"/>
      <c r="C4" s="11"/>
      <c r="D4" s="12"/>
      <c r="E4" s="9"/>
    </row>
    <row r="5" spans="1:6" ht="14.1" customHeight="1">
      <c r="A5" s="30" t="s">
        <v>0</v>
      </c>
      <c r="B5" s="31"/>
      <c r="C5" s="31"/>
      <c r="D5" s="31"/>
      <c r="E5" s="5"/>
    </row>
    <row r="6" spans="1:6" ht="12.95" customHeight="1">
      <c r="A6" s="32" t="s">
        <v>1</v>
      </c>
      <c r="B6" s="34" t="s">
        <v>2</v>
      </c>
      <c r="C6" s="34" t="s">
        <v>3</v>
      </c>
      <c r="D6" s="32" t="s">
        <v>4</v>
      </c>
      <c r="E6" s="6"/>
    </row>
    <row r="7" spans="1:6" ht="12" customHeight="1">
      <c r="A7" s="33"/>
      <c r="B7" s="35"/>
      <c r="C7" s="35"/>
      <c r="D7" s="33"/>
      <c r="E7" s="7"/>
    </row>
    <row r="8" spans="1:6" ht="14.25" customHeight="1">
      <c r="A8" s="33"/>
      <c r="B8" s="35"/>
      <c r="C8" s="35"/>
      <c r="D8" s="33"/>
      <c r="E8" s="7"/>
    </row>
    <row r="9" spans="1:6" ht="14.25" customHeight="1" thickBot="1">
      <c r="A9" s="13">
        <v>1</v>
      </c>
      <c r="B9" s="14" t="s">
        <v>31</v>
      </c>
      <c r="C9" s="14" t="s">
        <v>32</v>
      </c>
      <c r="D9" s="14" t="s">
        <v>5</v>
      </c>
      <c r="E9" s="7"/>
    </row>
    <row r="10" spans="1:6" ht="17.25" customHeight="1">
      <c r="A10" s="16" t="s">
        <v>8</v>
      </c>
      <c r="B10" s="23">
        <f>B11+B34</f>
        <v>1224794924.9699998</v>
      </c>
      <c r="C10" s="23">
        <f>C11+C34</f>
        <v>709322254.75000012</v>
      </c>
      <c r="D10" s="23">
        <f>D11+D34</f>
        <v>515472670.21999979</v>
      </c>
      <c r="E10" s="7"/>
      <c r="F10" s="24"/>
    </row>
    <row r="11" spans="1:6" ht="15" customHeight="1">
      <c r="A11" s="17" t="s">
        <v>9</v>
      </c>
      <c r="B11" s="22">
        <f>B12+B22</f>
        <v>278306250.94999999</v>
      </c>
      <c r="C11" s="22">
        <f>C12+C22</f>
        <v>187459992.86000004</v>
      </c>
      <c r="D11" s="22">
        <f>D12+D22</f>
        <v>90846258.090000004</v>
      </c>
      <c r="E11" s="7"/>
      <c r="F11" s="24"/>
    </row>
    <row r="12" spans="1:6" ht="15.75">
      <c r="A12" s="18" t="s">
        <v>10</v>
      </c>
      <c r="B12" s="21">
        <f>B14+B15+B17+B18+B19+B20+B16</f>
        <v>228586897.12</v>
      </c>
      <c r="C12" s="21">
        <f>C14+C15+C17+C18+C19+C20+C16</f>
        <v>154906936.81000003</v>
      </c>
      <c r="D12" s="21">
        <f>D14+D15+D17+D18+D19+D20+D16</f>
        <v>73679960.310000002</v>
      </c>
      <c r="E12" s="7"/>
      <c r="F12" s="25"/>
    </row>
    <row r="13" spans="1:6" ht="15.75">
      <c r="A13" s="19" t="s">
        <v>6</v>
      </c>
      <c r="B13" s="15"/>
      <c r="C13" s="15"/>
      <c r="D13" s="21">
        <f t="shared" ref="D13:D33" si="0">B13-C13</f>
        <v>0</v>
      </c>
      <c r="E13" s="7"/>
    </row>
    <row r="14" spans="1:6" ht="15.75">
      <c r="A14" s="19" t="s">
        <v>11</v>
      </c>
      <c r="B14" s="27">
        <v>216347792.58000001</v>
      </c>
      <c r="C14" s="27">
        <v>144621330.96000001</v>
      </c>
      <c r="D14" s="21">
        <f>B14-C14</f>
        <v>71726461.620000005</v>
      </c>
      <c r="E14" s="7"/>
    </row>
    <row r="15" spans="1:6" ht="15.75">
      <c r="A15" s="19" t="s">
        <v>12</v>
      </c>
      <c r="B15" s="27">
        <v>6498968.54</v>
      </c>
      <c r="C15" s="27">
        <v>4528014.83</v>
      </c>
      <c r="D15" s="21">
        <f>B15-C15</f>
        <v>1970953.71</v>
      </c>
      <c r="E15" s="7"/>
    </row>
    <row r="16" spans="1:6" ht="15.75">
      <c r="A16" s="19" t="s">
        <v>44</v>
      </c>
      <c r="B16" s="27">
        <v>50000</v>
      </c>
      <c r="C16" s="27">
        <v>150234</v>
      </c>
      <c r="D16" s="21">
        <f>B16-C16</f>
        <v>-100234</v>
      </c>
      <c r="E16" s="7"/>
    </row>
    <row r="17" spans="1:6" ht="15.75">
      <c r="A17" s="19" t="s">
        <v>13</v>
      </c>
      <c r="B17" s="27">
        <v>1343013</v>
      </c>
      <c r="C17" s="27">
        <v>1443288.32</v>
      </c>
      <c r="D17" s="21">
        <f t="shared" si="0"/>
        <v>-100275.32000000007</v>
      </c>
      <c r="E17" s="7"/>
    </row>
    <row r="18" spans="1:6" ht="15.75">
      <c r="A18" s="19" t="s">
        <v>14</v>
      </c>
      <c r="B18" s="27">
        <v>430274</v>
      </c>
      <c r="C18" s="27">
        <v>101766.62</v>
      </c>
      <c r="D18" s="21">
        <f t="shared" si="0"/>
        <v>328507.38</v>
      </c>
      <c r="E18" s="7"/>
    </row>
    <row r="19" spans="1:6" ht="15.75">
      <c r="A19" s="19" t="s">
        <v>15</v>
      </c>
      <c r="B19" s="27">
        <v>216849</v>
      </c>
      <c r="C19" s="27">
        <v>213425.53</v>
      </c>
      <c r="D19" s="21">
        <f t="shared" si="0"/>
        <v>3423.4700000000012</v>
      </c>
      <c r="E19" s="7"/>
    </row>
    <row r="20" spans="1:6" ht="19.5" customHeight="1">
      <c r="A20" s="19" t="s">
        <v>16</v>
      </c>
      <c r="B20" s="27">
        <v>3700000</v>
      </c>
      <c r="C20" s="27">
        <v>3848876.55</v>
      </c>
      <c r="D20" s="21">
        <f t="shared" si="0"/>
        <v>-148876.54999999981</v>
      </c>
      <c r="E20" s="7"/>
    </row>
    <row r="21" spans="1:6" ht="15.75">
      <c r="A21" s="19" t="s">
        <v>17</v>
      </c>
      <c r="B21" s="27">
        <v>0</v>
      </c>
      <c r="C21" s="27">
        <v>0</v>
      </c>
      <c r="D21" s="21">
        <f t="shared" si="0"/>
        <v>0</v>
      </c>
      <c r="E21" s="7"/>
    </row>
    <row r="22" spans="1:6" ht="15.75">
      <c r="A22" s="18" t="s">
        <v>18</v>
      </c>
      <c r="B22" s="21">
        <f>B24+B25+B26+B27+B28+B29+B30+B31+B32+B33</f>
        <v>49719353.829999998</v>
      </c>
      <c r="C22" s="21">
        <f>C24+C25+C26+C27+C28+C29+C30+C31+C32+C33</f>
        <v>32553056.050000004</v>
      </c>
      <c r="D22" s="21">
        <f>D24+D25+D26+D27+D28+D30+D31+D32+D29+D33</f>
        <v>17166297.779999997</v>
      </c>
      <c r="E22" s="7"/>
      <c r="F22" s="25"/>
    </row>
    <row r="23" spans="1:6" ht="15.75">
      <c r="A23" s="19" t="s">
        <v>6</v>
      </c>
      <c r="B23" s="15"/>
      <c r="C23" s="15"/>
      <c r="D23" s="21">
        <f t="shared" si="0"/>
        <v>0</v>
      </c>
      <c r="E23" s="7"/>
    </row>
    <row r="24" spans="1:6" ht="31.5">
      <c r="A24" s="19" t="s">
        <v>19</v>
      </c>
      <c r="B24" s="27">
        <f>1886000+1336500</f>
        <v>3222500</v>
      </c>
      <c r="C24" s="27">
        <v>2039612.91</v>
      </c>
      <c r="D24" s="21">
        <f t="shared" si="0"/>
        <v>1182887.0900000001</v>
      </c>
      <c r="E24" s="7"/>
    </row>
    <row r="25" spans="1:6" ht="15.75">
      <c r="A25" s="19" t="s">
        <v>20</v>
      </c>
      <c r="B25" s="27">
        <v>0</v>
      </c>
      <c r="C25" s="27">
        <v>0</v>
      </c>
      <c r="D25" s="21">
        <f t="shared" si="0"/>
        <v>0</v>
      </c>
      <c r="E25" s="7"/>
    </row>
    <row r="26" spans="1:6" ht="51.75" customHeight="1">
      <c r="A26" s="19" t="s">
        <v>33</v>
      </c>
      <c r="B26" s="27">
        <v>4310300</v>
      </c>
      <c r="C26" s="27">
        <v>1896696.67</v>
      </c>
      <c r="D26" s="21">
        <f t="shared" si="0"/>
        <v>2413603.33</v>
      </c>
      <c r="E26" s="4"/>
    </row>
    <row r="27" spans="1:6" ht="47.25">
      <c r="A27" s="19" t="s">
        <v>21</v>
      </c>
      <c r="B27" s="27">
        <v>32800000</v>
      </c>
      <c r="C27" s="27">
        <v>21458125.949999999</v>
      </c>
      <c r="D27" s="21">
        <f t="shared" si="0"/>
        <v>11341874.050000001</v>
      </c>
    </row>
    <row r="28" spans="1:6" ht="31.5">
      <c r="A28" s="19" t="s">
        <v>22</v>
      </c>
      <c r="B28" s="15">
        <v>0</v>
      </c>
      <c r="C28" s="15">
        <v>0</v>
      </c>
      <c r="D28" s="21">
        <f t="shared" si="0"/>
        <v>0</v>
      </c>
    </row>
    <row r="29" spans="1:6" ht="31.5">
      <c r="A29" s="19" t="s">
        <v>34</v>
      </c>
      <c r="B29" s="27">
        <v>84651.73</v>
      </c>
      <c r="C29" s="27">
        <v>-15783.9</v>
      </c>
      <c r="D29" s="21">
        <f t="shared" si="0"/>
        <v>100435.62999999999</v>
      </c>
    </row>
    <row r="30" spans="1:6" ht="31.5">
      <c r="A30" s="19" t="s">
        <v>35</v>
      </c>
      <c r="B30" s="27">
        <v>3521516</v>
      </c>
      <c r="C30" s="27">
        <v>1669817.99</v>
      </c>
      <c r="D30" s="21">
        <f t="shared" si="0"/>
        <v>1851698.01</v>
      </c>
    </row>
    <row r="31" spans="1:6" ht="31.5">
      <c r="A31" s="19" t="s">
        <v>23</v>
      </c>
      <c r="B31" s="27">
        <v>100000</v>
      </c>
      <c r="C31" s="27">
        <v>0</v>
      </c>
      <c r="D31" s="21">
        <f t="shared" si="0"/>
        <v>100000</v>
      </c>
    </row>
    <row r="32" spans="1:6" ht="15.75">
      <c r="A32" s="19" t="s">
        <v>24</v>
      </c>
      <c r="B32" s="27">
        <v>5380449.0999999996</v>
      </c>
      <c r="C32" s="27">
        <v>5215006.33</v>
      </c>
      <c r="D32" s="21">
        <f t="shared" si="0"/>
        <v>165442.76999999955</v>
      </c>
    </row>
    <row r="33" spans="1:6" ht="15.75">
      <c r="A33" s="19" t="s">
        <v>25</v>
      </c>
      <c r="B33" s="27">
        <v>299937</v>
      </c>
      <c r="C33" s="27">
        <v>289580.09999999998</v>
      </c>
      <c r="D33" s="21">
        <f t="shared" si="0"/>
        <v>10356.900000000023</v>
      </c>
    </row>
    <row r="34" spans="1:6" ht="15.75">
      <c r="A34" s="20" t="s">
        <v>36</v>
      </c>
      <c r="B34" s="21">
        <f>B35</f>
        <v>946488674.01999986</v>
      </c>
      <c r="C34" s="21">
        <f>C36+C40+C42+C43+C46+C44</f>
        <v>521862261.89000005</v>
      </c>
      <c r="D34" s="21">
        <f>B34-C34</f>
        <v>424626412.12999982</v>
      </c>
    </row>
    <row r="35" spans="1:6" ht="47.25">
      <c r="A35" s="19" t="s">
        <v>37</v>
      </c>
      <c r="B35" s="15">
        <f>B36+B40+B42+B43+B44+B45+B46</f>
        <v>946488674.01999986</v>
      </c>
      <c r="C35" s="15">
        <f>C36+C40+C42+C43+C44</f>
        <v>523894515.83000004</v>
      </c>
      <c r="D35" s="21">
        <f t="shared" ref="D35:D45" si="1">B35-C35</f>
        <v>422594158.18999982</v>
      </c>
      <c r="F35" s="25"/>
    </row>
    <row r="36" spans="1:6" ht="31.5">
      <c r="A36" s="19" t="s">
        <v>38</v>
      </c>
      <c r="B36" s="15">
        <f>B37+B38+B39</f>
        <v>380861291</v>
      </c>
      <c r="C36" s="15">
        <f>C37+C38+C39</f>
        <v>270696177</v>
      </c>
      <c r="D36" s="21">
        <f t="shared" si="1"/>
        <v>110165114</v>
      </c>
      <c r="F36" s="25"/>
    </row>
    <row r="37" spans="1:6" ht="47.25">
      <c r="A37" s="19" t="s">
        <v>39</v>
      </c>
      <c r="B37" s="27">
        <v>116129177</v>
      </c>
      <c r="C37" s="27">
        <v>116129177</v>
      </c>
      <c r="D37" s="21">
        <f t="shared" si="1"/>
        <v>0</v>
      </c>
    </row>
    <row r="38" spans="1:6" ht="47.25">
      <c r="A38" s="19" t="s">
        <v>40</v>
      </c>
      <c r="B38" s="27">
        <v>71973114</v>
      </c>
      <c r="C38" s="27">
        <v>10000000</v>
      </c>
      <c r="D38" s="21">
        <f t="shared" si="1"/>
        <v>61973114</v>
      </c>
    </row>
    <row r="39" spans="1:6" ht="66" customHeight="1">
      <c r="A39" s="19" t="s">
        <v>41</v>
      </c>
      <c r="B39" s="27">
        <v>192759000</v>
      </c>
      <c r="C39" s="27">
        <v>144567000</v>
      </c>
      <c r="D39" s="21">
        <f t="shared" si="1"/>
        <v>48192000</v>
      </c>
    </row>
    <row r="40" spans="1:6" ht="31.5">
      <c r="A40" s="19" t="s">
        <v>42</v>
      </c>
      <c r="B40" s="27">
        <v>403632916.49000001</v>
      </c>
      <c r="C40" s="27">
        <v>129739092.26000001</v>
      </c>
      <c r="D40" s="21">
        <f t="shared" si="1"/>
        <v>273893824.23000002</v>
      </c>
    </row>
    <row r="41" spans="1:6" ht="15.75" hidden="1">
      <c r="A41" s="19" t="s">
        <v>26</v>
      </c>
      <c r="B41" s="27">
        <v>0</v>
      </c>
      <c r="C41" s="27">
        <v>0</v>
      </c>
      <c r="D41" s="21">
        <f t="shared" si="1"/>
        <v>0</v>
      </c>
    </row>
    <row r="42" spans="1:6" ht="31.5">
      <c r="A42" s="19" t="s">
        <v>43</v>
      </c>
      <c r="B42" s="27">
        <v>143898184.30000001</v>
      </c>
      <c r="C42" s="27">
        <v>105362964.34</v>
      </c>
      <c r="D42" s="21">
        <f t="shared" si="1"/>
        <v>38535219.960000008</v>
      </c>
    </row>
    <row r="43" spans="1:6" ht="15.75">
      <c r="A43" s="19" t="s">
        <v>27</v>
      </c>
      <c r="B43" s="27">
        <v>13220670.67</v>
      </c>
      <c r="C43" s="27">
        <v>13220670.67</v>
      </c>
      <c r="D43" s="21">
        <f t="shared" si="1"/>
        <v>0</v>
      </c>
    </row>
    <row r="44" spans="1:6" ht="15.75">
      <c r="A44" s="19" t="s">
        <v>28</v>
      </c>
      <c r="B44" s="15">
        <v>4875611.5599999996</v>
      </c>
      <c r="C44" s="15">
        <v>4875611.5599999996</v>
      </c>
      <c r="D44" s="21">
        <f>B44-C44</f>
        <v>0</v>
      </c>
    </row>
    <row r="45" spans="1:6" ht="63">
      <c r="A45" s="19" t="s">
        <v>29</v>
      </c>
      <c r="B45" s="15">
        <v>0</v>
      </c>
      <c r="C45" s="15">
        <v>0</v>
      </c>
      <c r="D45" s="21">
        <f t="shared" si="1"/>
        <v>0</v>
      </c>
    </row>
    <row r="46" spans="1:6" ht="47.25">
      <c r="A46" s="19" t="s">
        <v>30</v>
      </c>
      <c r="B46" s="15">
        <v>0</v>
      </c>
      <c r="C46" s="26">
        <v>-2032253.94</v>
      </c>
      <c r="D46" s="21">
        <v>0</v>
      </c>
    </row>
  </sheetData>
  <mergeCells count="7">
    <mergeCell ref="A2:D2"/>
    <mergeCell ref="A3:D3"/>
    <mergeCell ref="A5:D5"/>
    <mergeCell ref="A6:A8"/>
    <mergeCell ref="B6:B8"/>
    <mergeCell ref="C6:C8"/>
    <mergeCell ref="D6:D8"/>
  </mergeCells>
  <pageMargins left="0.39370078740157483" right="0.39370078740157483" top="0.39370078740157483" bottom="0.19685039370078741" header="0.51181102362204722" footer="0.51181102362204722"/>
  <pageSetup paperSize="9" scale="8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32FF8B-30B3-44C1-9CCF-16096D2B6E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cp:lastPrinted>2022-04-22T08:25:17Z</cp:lastPrinted>
  <dcterms:created xsi:type="dcterms:W3CDTF">2020-06-22T12:50:39Z</dcterms:created>
  <dcterms:modified xsi:type="dcterms:W3CDTF">2025-10-08T09:07:57Z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SV_0503117M_20160101_7714.xlsx</vt:lpwstr>
  </property>
  <property fmtid="{D5CDD505-2E9C-101B-9397-08002B2CF9AE}" pid="3" name="Название отчета">
    <vt:lpwstr>SV_0503117M_20160101_7714.xlsx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